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5" windowWidth="15195" windowHeight="8325" activeTab="2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<sst xmlns="http://schemas.openxmlformats.org/spreadsheetml/2006/main" count="820" uniqueCount="301">
  <si>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</si>
  <si>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</si>
  <si>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</si>
  <si>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</si>
  <si>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</si>
  <si>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</si>
  <si>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</si>
  <si>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</si>
  <si>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</si>
  <si>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</si>
  <si>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</si>
  <si>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</si>
  <si>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</si>
  <si>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</si>
  <si>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</si>
  <si>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</si>
  <si>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</si>
  <si>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</si>
  <si>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</si>
  <si>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</si>
  <si>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</si>
  <si>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</si>
  <si>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</si>
  <si>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</si>
  <si>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</si>
  <si>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</si>
  <si>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</si>
  <si>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</si>
  <si>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</si>
  <si>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</si>
  <si>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</si>
  <si>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</si>
  <si>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</si>
  <si>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</si>
  <si>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</si>
  <si>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</si>
  <si>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</si>
  <si>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</si>
  <si>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</si>
  <si>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</si>
  <si>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</si>
  <si>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</si>
  <si>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</si>
  <si>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</si>
  <si>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</si>
  <si>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</si>
  <si>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</si>
  <si>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</si>
  <si>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</si>
  <si>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</si>
  <si>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</si>
  <si>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</si>
  <si>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</si>
  <si>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</si>
  <si>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</si>
  <si>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</si>
  <si>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</si>
  <si>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</si>
  <si>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</si>
  <si>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</si>
  <si>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</si>
  <si>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</si>
  <si>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</si>
  <si>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</si>
  <si>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</si>
  <si>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</si>
  <si>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</si>
  <si>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</si>
  <si>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</si>
  <si>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</si>
  <si>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</si>
  <si>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</si>
  <si>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</si>
  <si>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</si>
  <si>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</si>
  <si>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</si>
  <si>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</si>
  <si>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</si>
  <si>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</si>
  <si>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</si>
  <si>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</si>
  <si>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</si>
  <si>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</si>
  <si>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</si>
  <si>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</si>
  <si>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</si>
  <si>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</si>
  <si>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</si>
  <si>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</si>
  <si>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</si>
  <si>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</si>
  <si>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</si>
  <si>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</si>
  <si>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</si>
  <si>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</si>
  <si>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</si>
  <si>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</si>
  <si>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</si>
  <si>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</si>
  <si>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</si>
  <si>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</si>
  <si>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</si>
  <si>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</si>
  <si>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</si>
  <si>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</si>
  <si>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</si>
  <si>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</si>
  <si>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</si>
  <si>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</si>
  <si>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</si>
  <si>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</si>
  <si>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</si>
  <si>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</si>
  <si>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</si>
  <si>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</si>
  <si>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</si>
  <si>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</si>
  <si>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</si>
  <si>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</si>
  <si>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</si>
  <si>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</si>
  <si>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</si>
  <si>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</si>
  <si>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</si>
  <si>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</si>
  <si>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</si>
  <si>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</si>
  <si>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</si>
  <si>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</si>
  <si>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</si>
  <si>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</si>
  <si>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</si>
  <si>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</si>
  <si>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</si>
  <si>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</si>
  <si>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</si>
  <si>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</si>
  <si>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</si>
  <si>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</si>
  <si>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</si>
  <si>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</si>
  <si>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</si>
  <si>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</si>
  <si>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</si>
  <si>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</si>
  <si>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</si>
  <si>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</si>
  <si>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</si>
  <si>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</si>
  <si>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</si>
  <si>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</si>
  <si>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</si>
  <si>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</si>
  <si>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</si>
  <si>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</si>
  <si>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</si>
  <si>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</si>
  <si>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</si>
  <si>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</si>
  <si>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</si>
  <si>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</si>
  <si>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</si>
  <si>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</si>
  <si>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</si>
  <si>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</si>
  <si>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</si>
  <si>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</si>
  <si>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</si>
  <si>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</si>
  <si>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</si>
  <si>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</si>
  <si>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</si>
  <si>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210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</si>
  <si>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</si>
  <si>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</si>
  <si>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</si>
  <si>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</si>
  <si>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</si>
  <si>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</si>
  <si>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</si>
  <si>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</si>
  <si>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</si>
  <si>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</si>
  <si>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</si>
  <si>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</si>
  <si>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</si>
  <si>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</si>
  <si>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</si>
  <si>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</si>
  <si>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</si>
  <si>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</si>
  <si>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</si>
  <si>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</si>
  <si>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</si>
  <si>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</si>
  <si>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</si>
  <si>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</si>
  <si>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</si>
  <si>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</si>
  <si>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218</t>
  </si>
  <si>
    <t>219</t>
  </si>
  <si>
    <t>91320230022050000151</t>
  </si>
  <si>
    <t>91320235137050000151</t>
  </si>
  <si>
    <t>91320230024050000151</t>
  </si>
  <si>
    <t>91320235220050000151</t>
  </si>
  <si>
    <t>91320235084050000151</t>
  </si>
  <si>
    <t>91320235250050000151</t>
  </si>
  <si>
    <t>91320235280050000151</t>
  </si>
  <si>
    <t>91320235380050000151</t>
  </si>
  <si>
    <t>91320230013050000151</t>
  </si>
  <si>
    <t>91320235270050000151</t>
  </si>
  <si>
    <t>913.0113.0410024900. 244.101</t>
  </si>
  <si>
    <t>913.0113.0430024900. 244.101</t>
  </si>
  <si>
    <t>913.0113.0520024900. 244.101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</si>
  <si>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</si>
  <si>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</si>
  <si>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</si>
  <si>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</si>
  <si>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</si>
  <si>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</si>
  <si>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913.1002.0440000590.611.101</t>
  </si>
  <si>
    <t>913.1002.0440072260.611.316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</si>
  <si>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</si>
  <si>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</si>
  <si>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</si>
  <si>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</si>
  <si>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</si>
  <si>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</si>
  <si>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</si>
  <si>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</si>
  <si>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</si>
  <si>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</si>
  <si>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</si>
  <si>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</si>
  <si>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</si>
  <si>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</si>
  <si>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</si>
  <si>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913.1003.0430072150.244.316</t>
  </si>
  <si>
    <t>913.1003.0430072150.321.316</t>
  </si>
  <si>
    <t>913.1003.0430072160.244.316</t>
  </si>
  <si>
    <t>913.1003.0430072160.321.316</t>
  </si>
  <si>
    <t>913.1003.0430072170.244.316</t>
  </si>
  <si>
    <t>913.1003.0430072170.321.316</t>
  </si>
  <si>
    <t>913.1003.0430072210.244.316</t>
  </si>
  <si>
    <t>913.1003.0430072210.321.316</t>
  </si>
  <si>
    <t>913.1003.0430072240.244.316</t>
  </si>
  <si>
    <t>913.1003.0430072240.321.316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</si>
  <si>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</si>
  <si>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</si>
  <si>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</si>
  <si>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</si>
  <si>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</si>
  <si>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</si>
  <si>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</si>
  <si>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</si>
  <si>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</si>
  <si>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913.1003.0520052800.321.416.17-180</t>
  </si>
  <si>
    <t>913.1003.0520052800.244.416.17-180</t>
  </si>
  <si>
    <t>913.1003.0410072050.244.316</t>
  </si>
  <si>
    <t>91320229999050000151</t>
  </si>
  <si>
    <t>91321960010050000151</t>
  </si>
  <si>
    <t>913.0113.0410099990. 851.101</t>
  </si>
  <si>
    <t>913.1003.9910091100.321.111</t>
  </si>
  <si>
    <t>913.1006. 0410072110. 853.316</t>
  </si>
  <si>
    <t>Уплата иных платежей</t>
  </si>
  <si>
    <t>264</t>
  </si>
  <si>
    <t>265</t>
  </si>
  <si>
    <t>266</t>
  </si>
  <si>
    <t>913.1003.0430072210.323.316</t>
  </si>
  <si>
    <t>913.1003.9910091100.244.111</t>
  </si>
  <si>
    <t>91320249999050000151</t>
  </si>
  <si>
    <t>Прочие межбюджетные трансферты,передаваемые бюджетам муниципальных районов</t>
  </si>
  <si>
    <t>212</t>
  </si>
  <si>
    <t>215</t>
  </si>
  <si>
    <t>913.1004.0430072440.244.316</t>
  </si>
  <si>
    <t>913.0113.0410099990. 244.101</t>
  </si>
  <si>
    <t>18</t>
  </si>
  <si>
    <t>213</t>
  </si>
  <si>
    <t>256</t>
  </si>
  <si>
    <t>Иные пенсии, социальные доплаты к пенсиям</t>
  </si>
  <si>
    <t>913.1003.0410051370. 244.416.18-798</t>
  </si>
  <si>
    <t>913.1003.0410051370. 321.416.18-798</t>
  </si>
  <si>
    <t>913.1003.0410052200.244.416.18-211</t>
  </si>
  <si>
    <t>913.1003.0410052200.321.416.18-211</t>
  </si>
  <si>
    <t>913.1003.0410052500.244.416.18-887</t>
  </si>
  <si>
    <t>913.1003.0410052500.321.416.18-887</t>
  </si>
  <si>
    <t>913.1004.0430052700.321.416.18-191</t>
  </si>
  <si>
    <t>913.1004.0430053800.321.416. 18-884</t>
  </si>
  <si>
    <t>913.1004.04300R0840.321.416 18-168</t>
  </si>
  <si>
    <t>217</t>
  </si>
  <si>
    <t>Возврат остатков убвенций на оплату жилищно- коммунальных услуг отдельным категориям граждан из бюджетов муниципальных районов</t>
  </si>
  <si>
    <t>91321935250050000151</t>
  </si>
  <si>
    <t>913.1001.0410010050.312.101</t>
  </si>
  <si>
    <t>ГРБС</t>
  </si>
  <si>
    <t xml:space="preserve"> на 1 мая</t>
  </si>
  <si>
    <t>01.05.2018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</si>
  <si>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</si>
  <si>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91320235573050000151</t>
  </si>
  <si>
    <t>913.1004.0430055730.321.416. 18-В34</t>
  </si>
  <si>
    <t>04</t>
  </si>
  <si>
    <t>мая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</si>
</sst>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9" fontId="8" fillId="0" borderId="19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/>
    </xf>
    <xf numFmtId="2" fontId="7" fillId="0" borderId="32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4" fontId="8" fillId="0" borderId="33" xfId="0" applyNumberFormat="1" applyFont="1" applyFill="1" applyBorder="1" applyAlignment="1">
      <alignment horizontal="center"/>
    </xf>
    <xf numFmtId="4" fontId="8" fillId="0" borderId="34" xfId="0" applyNumberFormat="1" applyFont="1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4" fontId="8" fillId="0" borderId="36" xfId="0" applyNumberFormat="1" applyFont="1" applyFill="1" applyBorder="1" applyAlignment="1">
      <alignment horizontal="center"/>
    </xf>
    <xf numFmtId="4" fontId="8" fillId="0" borderId="37" xfId="0" applyNumberFormat="1" applyFont="1" applyFill="1" applyBorder="1" applyAlignment="1">
      <alignment horizontal="center"/>
    </xf>
    <xf numFmtId="4" fontId="8" fillId="33" borderId="21" xfId="0" applyNumberFormat="1" applyFont="1" applyFill="1" applyBorder="1" applyAlignment="1">
      <alignment horizontal="center"/>
    </xf>
    <xf numFmtId="4" fontId="8" fillId="0" borderId="38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/>
    </xf>
    <xf numFmtId="49" fontId="8" fillId="0" borderId="38" xfId="0" applyNumberFormat="1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4" fontId="8" fillId="0" borderId="42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4" xfId="0" applyNumberFormat="1" applyFont="1" applyBorder="1" applyAlignment="1">
      <alignment horizontal="center"/>
    </xf>
    <xf numFmtId="49" fontId="7" fillId="0" borderId="50" xfId="0" applyNumberFormat="1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" fontId="7" fillId="0" borderId="50" xfId="0" applyNumberFormat="1" applyFont="1" applyFill="1" applyBorder="1" applyAlignment="1">
      <alignment horizontal="center"/>
    </xf>
    <xf numFmtId="4" fontId="7" fillId="0" borderId="51" xfId="0" applyNumberFormat="1" applyFont="1" applyFill="1" applyBorder="1" applyAlignment="1">
      <alignment horizontal="center"/>
    </xf>
    <xf numFmtId="4" fontId="7" fillId="0" borderId="52" xfId="0" applyNumberFormat="1" applyFont="1" applyFill="1" applyBorder="1" applyAlignment="1">
      <alignment horizontal="center"/>
    </xf>
    <xf numFmtId="4" fontId="7" fillId="0" borderId="36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 indent="2"/>
    </xf>
    <xf numFmtId="49" fontId="8" fillId="0" borderId="2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10" fillId="0" borderId="55" xfId="0" applyNumberFormat="1" applyFont="1" applyBorder="1" applyAlignment="1">
      <alignment horizontal="right"/>
    </xf>
    <xf numFmtId="4" fontId="10" fillId="0" borderId="55" xfId="0" applyNumberFormat="1" applyFont="1" applyBorder="1" applyAlignment="1">
      <alignment horizontal="right"/>
    </xf>
    <xf numFmtId="0" fontId="10" fillId="0" borderId="56" xfId="0" applyNumberFormat="1" applyFont="1" applyBorder="1" applyAlignment="1">
      <alignment horizontal="center"/>
    </xf>
    <xf numFmtId="0" fontId="10" fillId="0" borderId="57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0" fontId="10" fillId="0" borderId="55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right"/>
    </xf>
    <xf numFmtId="49" fontId="10" fillId="0" borderId="59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right"/>
    </xf>
    <xf numFmtId="4" fontId="10" fillId="0" borderId="21" xfId="0" applyNumberFormat="1" applyFont="1" applyBorder="1" applyAlignment="1">
      <alignment horizontal="right"/>
    </xf>
    <xf numFmtId="0" fontId="10" fillId="0" borderId="60" xfId="0" applyNumberFormat="1" applyFont="1" applyBorder="1" applyAlignment="1">
      <alignment horizontal="center" vertical="center"/>
    </xf>
    <xf numFmtId="4" fontId="10" fillId="0" borderId="61" xfId="0" applyNumberFormat="1" applyFont="1" applyBorder="1" applyAlignment="1">
      <alignment horizontal="right"/>
    </xf>
    <xf numFmtId="49" fontId="10" fillId="0" borderId="62" xfId="0" applyNumberFormat="1" applyFont="1" applyBorder="1" applyAlignment="1">
      <alignment horizontal="center"/>
    </xf>
    <xf numFmtId="49" fontId="10" fillId="0" borderId="61" xfId="0" applyNumberFormat="1" applyFont="1" applyBorder="1" applyAlignment="1">
      <alignment horizontal="center"/>
    </xf>
    <xf numFmtId="2" fontId="10" fillId="0" borderId="61" xfId="0" applyNumberFormat="1" applyFont="1" applyBorder="1" applyAlignment="1">
      <alignment horizontal="right"/>
    </xf>
    <xf numFmtId="0" fontId="10" fillId="0" borderId="21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/>
    </xf>
    <xf numFmtId="0" fontId="10" fillId="0" borderId="64" xfId="0" applyNumberFormat="1" applyFont="1" applyBorder="1" applyAlignment="1">
      <alignment horizontal="left"/>
    </xf>
    <xf numFmtId="0" fontId="10" fillId="0" borderId="65" xfId="0" applyNumberFormat="1" applyFont="1" applyBorder="1" applyAlignment="1">
      <alignment horizontal="center"/>
    </xf>
    <xf numFmtId="0" fontId="10" fillId="0" borderId="66" xfId="0" applyNumberFormat="1" applyFont="1" applyBorder="1" applyAlignment="1">
      <alignment horizontal="left"/>
    </xf>
    <xf numFmtId="4" fontId="10" fillId="0" borderId="65" xfId="0" applyNumberFormat="1" applyFont="1" applyBorder="1" applyAlignment="1">
      <alignment horizontal="right"/>
    </xf>
    <xf numFmtId="0" fontId="10" fillId="0" borderId="67" xfId="0" applyNumberFormat="1" applyFont="1" applyBorder="1" applyAlignment="1">
      <alignment horizontal="left" indent="1"/>
    </xf>
    <xf numFmtId="49" fontId="10" fillId="0" borderId="68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69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70" xfId="0" applyNumberFormat="1" applyFont="1" applyBorder="1" applyAlignment="1">
      <alignment horizontal="left"/>
    </xf>
    <xf numFmtId="0" fontId="10" fillId="0" borderId="71" xfId="0" applyNumberFormat="1" applyFont="1" applyBorder="1" applyAlignment="1">
      <alignment horizontal="center" vertical="center"/>
    </xf>
    <xf numFmtId="0" fontId="10" fillId="0" borderId="72" xfId="0" applyNumberFormat="1" applyFont="1" applyBorder="1" applyAlignment="1">
      <alignment horizontal="center" vertical="center"/>
    </xf>
    <xf numFmtId="0" fontId="10" fillId="0" borderId="73" xfId="0" applyNumberFormat="1" applyFont="1" applyBorder="1" applyAlignment="1">
      <alignment horizontal="left"/>
    </xf>
    <xf numFmtId="0" fontId="10" fillId="0" borderId="74" xfId="0" applyNumberFormat="1" applyFont="1" applyBorder="1" applyAlignment="1">
      <alignment horizontal="center" vertical="center"/>
    </xf>
    <xf numFmtId="0" fontId="10" fillId="0" borderId="69" xfId="0" applyNumberFormat="1" applyFont="1" applyBorder="1" applyAlignment="1">
      <alignment horizontal="center" vertical="center"/>
    </xf>
    <xf numFmtId="0" fontId="10" fillId="0" borderId="75" xfId="0" applyNumberFormat="1" applyFont="1" applyBorder="1" applyAlignment="1">
      <alignment horizontal="center" vertical="center"/>
    </xf>
    <xf numFmtId="0" fontId="10" fillId="0" borderId="76" xfId="0" applyNumberFormat="1" applyFont="1" applyBorder="1" applyAlignment="1">
      <alignment horizontal="center" vertical="center"/>
    </xf>
    <xf numFmtId="0" fontId="10" fillId="0" borderId="77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4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right"/>
    </xf>
    <xf numFmtId="0" fontId="10" fillId="0" borderId="79" xfId="0" applyNumberFormat="1" applyFont="1" applyBorder="1" applyAlignment="1">
      <alignment horizontal="center"/>
    </xf>
    <xf numFmtId="2" fontId="10" fillId="0" borderId="55" xfId="0" applyNumberFormat="1" applyFont="1" applyBorder="1" applyAlignment="1">
      <alignment horizontal="center"/>
    </xf>
    <xf numFmtId="49" fontId="10" fillId="0" borderId="80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0" fontId="10" fillId="0" borderId="42" xfId="0" applyNumberFormat="1" applyFont="1" applyBorder="1" applyAlignment="1">
      <alignment horizontal="center"/>
    </xf>
    <xf numFmtId="2" fontId="10" fillId="0" borderId="55" xfId="0" applyNumberFormat="1" applyFont="1" applyBorder="1" applyAlignment="1">
      <alignment horizontal="right"/>
    </xf>
    <xf numFmtId="2" fontId="10" fillId="0" borderId="42" xfId="0" applyNumberFormat="1" applyFont="1" applyBorder="1" applyAlignment="1">
      <alignment horizontal="right"/>
    </xf>
    <xf numFmtId="2" fontId="10" fillId="0" borderId="21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4" fontId="10" fillId="0" borderId="42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0" fillId="0" borderId="67" xfId="0" applyNumberFormat="1" applyFont="1" applyBorder="1" applyAlignment="1">
      <alignment horizontal="left"/>
    </xf>
    <xf numFmtId="0" fontId="10" fillId="0" borderId="55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9"/>
  <sheetViews>
    <sheetView view="pageBreakPreview" zoomScale="120" zoomScaleSheetLayoutView="120" zoomScalePageLayoutView="0" workbookViewId="0" topLeftCell="A46">
      <selection activeCell="CH94" sqref="CH94:CW94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60" t="s">
        <v>51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</row>
    <row r="2" spans="1:166" ht="15" customHeight="1">
      <c r="A2" s="160" t="s">
        <v>52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</row>
    <row r="3" spans="1:166" ht="15" customHeight="1">
      <c r="A3" s="160" t="s">
        <v>53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60" t="s">
        <v>54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59" t="s">
        <v>176</v>
      </c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</row>
    <row r="6" spans="147:166" ht="15" customHeight="1">
      <c r="EQ6" s="2" t="s">
        <v>1</v>
      </c>
      <c r="ET6" s="161" t="s">
        <v>21</v>
      </c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3"/>
    </row>
    <row r="7" spans="60:166" ht="15" customHeight="1">
      <c r="BH7" s="2" t="s">
        <v>2</v>
      </c>
      <c r="BJ7" s="165" t="s">
        <v>294</v>
      </c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6">
        <v>201</v>
      </c>
      <c r="CF7" s="166"/>
      <c r="CG7" s="166"/>
      <c r="CH7" s="166"/>
      <c r="CI7" s="166"/>
      <c r="CJ7" s="133">
        <v>8</v>
      </c>
      <c r="CK7" s="133"/>
      <c r="CM7" s="1" t="s">
        <v>3</v>
      </c>
      <c r="EQ7" s="2" t="s">
        <v>0</v>
      </c>
      <c r="ET7" s="139" t="s">
        <v>295</v>
      </c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1"/>
    </row>
    <row r="8" spans="60:166" ht="15" customHeight="1">
      <c r="BH8" s="2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2"/>
      <c r="CF8" s="2"/>
      <c r="CG8" s="2"/>
      <c r="CH8" s="2"/>
      <c r="CI8" s="2"/>
      <c r="CJ8" s="40"/>
      <c r="CK8" s="40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2"/>
      <c r="ET8" s="139" t="s">
        <v>293</v>
      </c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1"/>
    </row>
    <row r="9" spans="1:166" ht="46.5" customHeight="1">
      <c r="A9" s="127" t="s">
        <v>50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1"/>
      <c r="BD9" s="11"/>
      <c r="BE9" s="11"/>
      <c r="BF9" s="11"/>
      <c r="BG9" s="11"/>
      <c r="BH9" s="11"/>
      <c r="BI9" s="11"/>
      <c r="BJ9" s="11"/>
      <c r="BK9" s="149" t="s">
        <v>55</v>
      </c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Q9" s="2" t="s">
        <v>11</v>
      </c>
      <c r="ET9" s="139" t="s">
        <v>56</v>
      </c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1"/>
    </row>
    <row r="10" spans="1:166" ht="15" customHeight="1">
      <c r="A10" s="1" t="s">
        <v>4</v>
      </c>
      <c r="V10" s="133" t="s">
        <v>63</v>
      </c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G10" s="129" t="s">
        <v>47</v>
      </c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T10" s="139" t="s">
        <v>57</v>
      </c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1"/>
    </row>
    <row r="11" spans="1:166" ht="15" customHeight="1">
      <c r="A11" s="1" t="s">
        <v>48</v>
      </c>
      <c r="P11" s="129" t="s">
        <v>174</v>
      </c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G11" s="142" t="s">
        <v>173</v>
      </c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5"/>
      <c r="ET11" s="139" t="s">
        <v>169</v>
      </c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1"/>
    </row>
    <row r="12" spans="16:166" ht="15" customHeight="1"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G12" s="31"/>
      <c r="EH12" s="33"/>
      <c r="EI12" s="33"/>
      <c r="EJ12" s="131"/>
      <c r="EK12" s="131"/>
      <c r="EL12" s="131"/>
      <c r="EM12" s="131"/>
      <c r="EN12" s="131"/>
      <c r="EO12" s="131"/>
      <c r="EP12" s="131"/>
      <c r="EQ12" s="131"/>
      <c r="ER12" s="131"/>
      <c r="ES12" s="132"/>
      <c r="ET12" s="139" t="s">
        <v>43</v>
      </c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1"/>
    </row>
    <row r="13" spans="1:166" ht="21.75" customHeight="1" thickBot="1">
      <c r="A13" s="1" t="s">
        <v>5</v>
      </c>
      <c r="EQ13" s="2" t="s">
        <v>6</v>
      </c>
      <c r="ET13" s="144">
        <v>383</v>
      </c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6"/>
    </row>
    <row r="14" ht="6" customHeight="1" hidden="1"/>
    <row r="15" spans="1:166" ht="14.25" customHeight="1">
      <c r="A15" s="160" t="s">
        <v>12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  <c r="FH15" s="160"/>
      <c r="FI15" s="160"/>
      <c r="FJ15" s="160"/>
    </row>
    <row r="16" ht="9" customHeight="1"/>
    <row r="17" spans="1:166" ht="11.25" customHeight="1">
      <c r="A17" s="147" t="s">
        <v>7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 t="s">
        <v>15</v>
      </c>
      <c r="AO17" s="147"/>
      <c r="AP17" s="147"/>
      <c r="AQ17" s="147"/>
      <c r="AR17" s="147"/>
      <c r="AS17" s="147"/>
      <c r="AT17" s="153" t="s">
        <v>44</v>
      </c>
      <c r="AU17" s="154"/>
      <c r="AV17" s="154"/>
      <c r="AW17" s="154"/>
      <c r="AX17" s="154"/>
      <c r="AY17" s="154"/>
      <c r="AZ17" s="154"/>
      <c r="BA17" s="154"/>
      <c r="BB17" s="155"/>
      <c r="BC17" s="12"/>
      <c r="BD17" s="12"/>
      <c r="BE17" s="12"/>
      <c r="BF17" s="12"/>
      <c r="BG17" s="12"/>
      <c r="BH17" s="12"/>
      <c r="BI17" s="12"/>
      <c r="BJ17" s="12" t="s">
        <v>45</v>
      </c>
      <c r="BK17" s="153" t="s">
        <v>49</v>
      </c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5"/>
      <c r="CF17" s="150" t="s">
        <v>16</v>
      </c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2"/>
      <c r="ET17" s="147" t="s">
        <v>20</v>
      </c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</row>
    <row r="18" spans="1:166" ht="57.75" customHeight="1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56"/>
      <c r="AU18" s="157"/>
      <c r="AV18" s="157"/>
      <c r="AW18" s="157"/>
      <c r="AX18" s="157"/>
      <c r="AY18" s="157"/>
      <c r="AZ18" s="157"/>
      <c r="BA18" s="157"/>
      <c r="BB18" s="158"/>
      <c r="BC18" s="12"/>
      <c r="BD18" s="12"/>
      <c r="BE18" s="12"/>
      <c r="BF18" s="12"/>
      <c r="BG18" s="12"/>
      <c r="BH18" s="12"/>
      <c r="BI18" s="12"/>
      <c r="BJ18" s="12"/>
      <c r="BK18" s="156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8"/>
      <c r="CF18" s="151" t="s">
        <v>46</v>
      </c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2"/>
      <c r="CW18" s="150" t="s">
        <v>17</v>
      </c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2"/>
      <c r="DN18" s="150" t="s">
        <v>18</v>
      </c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2"/>
      <c r="EE18" s="150" t="s">
        <v>19</v>
      </c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2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</row>
    <row r="19" spans="1:166" ht="12" thickBot="1">
      <c r="A19" s="136">
        <v>1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8"/>
      <c r="AN19" s="122">
        <v>2</v>
      </c>
      <c r="AO19" s="123"/>
      <c r="AP19" s="123"/>
      <c r="AQ19" s="123"/>
      <c r="AR19" s="123"/>
      <c r="AS19" s="124"/>
      <c r="AT19" s="122">
        <v>3</v>
      </c>
      <c r="AU19" s="123"/>
      <c r="AV19" s="123"/>
      <c r="AW19" s="123"/>
      <c r="AX19" s="123"/>
      <c r="AY19" s="123"/>
      <c r="AZ19" s="123"/>
      <c r="BA19" s="123"/>
      <c r="BB19" s="124"/>
      <c r="BC19" s="13"/>
      <c r="BD19" s="13"/>
      <c r="BE19" s="13"/>
      <c r="BF19" s="13"/>
      <c r="BG19" s="13"/>
      <c r="BH19" s="13"/>
      <c r="BI19" s="13"/>
      <c r="BJ19" s="13">
        <v>4</v>
      </c>
      <c r="BK19" s="122">
        <v>4</v>
      </c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4"/>
      <c r="CF19" s="122">
        <v>5</v>
      </c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4"/>
      <c r="CW19" s="122">
        <v>6</v>
      </c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4"/>
      <c r="DN19" s="122">
        <v>7</v>
      </c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4"/>
      <c r="EE19" s="122">
        <v>8</v>
      </c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4"/>
      <c r="ET19" s="148">
        <v>9</v>
      </c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</row>
    <row r="20" spans="1:166" ht="15" customHeight="1" thickBot="1">
      <c r="A20" s="134" t="s">
        <v>13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71" t="s">
        <v>22</v>
      </c>
      <c r="AO20" s="172"/>
      <c r="AP20" s="172"/>
      <c r="AQ20" s="172"/>
      <c r="AR20" s="172"/>
      <c r="AS20" s="172"/>
      <c r="AT20" s="168" t="s">
        <v>42</v>
      </c>
      <c r="AU20" s="169"/>
      <c r="AV20" s="169"/>
      <c r="AW20" s="169"/>
      <c r="AX20" s="169"/>
      <c r="AY20" s="169"/>
      <c r="AZ20" s="169"/>
      <c r="BA20" s="169"/>
      <c r="BB20" s="170"/>
      <c r="BC20" s="16"/>
      <c r="BD20" s="16"/>
      <c r="BE20" s="16"/>
      <c r="BF20" s="16"/>
      <c r="BG20" s="16"/>
      <c r="BH20" s="16"/>
      <c r="BI20" s="16"/>
      <c r="BJ20" s="16">
        <f>-CF20</f>
        <v>-83707694.24000001</v>
      </c>
      <c r="BK20" s="173">
        <f>SUM(BK21:CE36)</f>
        <v>234539800</v>
      </c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5"/>
      <c r="CF20" s="42">
        <f>SUM(CF21:CV36)</f>
        <v>83707694.24000001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 t="s">
        <v>43</v>
      </c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 t="s">
        <v>43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>
        <f aca="true" t="shared" si="0" ref="EE20:EE30">SUM(CF20)</f>
        <v>83707694.24000001</v>
      </c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3">
        <f aca="true" t="shared" si="1" ref="ET20:ET36">SUM(BK20-EE20)</f>
        <v>150832105.76</v>
      </c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4"/>
    </row>
    <row r="21" spans="1:166" ht="43.5" customHeight="1" thickBot="1">
      <c r="A21" s="119" t="s">
        <v>102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1"/>
      <c r="AN21" s="167" t="s">
        <v>22</v>
      </c>
      <c r="AO21" s="159"/>
      <c r="AP21" s="159"/>
      <c r="AQ21" s="159"/>
      <c r="AR21" s="159"/>
      <c r="AS21" s="159"/>
      <c r="AT21" s="51" t="s">
        <v>101</v>
      </c>
      <c r="AU21" s="52"/>
      <c r="AV21" s="52"/>
      <c r="AW21" s="52"/>
      <c r="AX21" s="52"/>
      <c r="AY21" s="52"/>
      <c r="AZ21" s="52"/>
      <c r="BA21" s="52"/>
      <c r="BB21" s="53"/>
      <c r="BC21" s="17"/>
      <c r="BD21" s="17"/>
      <c r="BE21" s="17"/>
      <c r="BF21" s="17"/>
      <c r="BG21" s="17"/>
      <c r="BH21" s="17"/>
      <c r="BI21" s="17"/>
      <c r="BJ21" s="18" t="s">
        <v>43</v>
      </c>
      <c r="BK21" s="54">
        <v>18059.41</v>
      </c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6"/>
      <c r="CF21" s="41">
        <v>26463.79</v>
      </c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 t="s">
        <v>43</v>
      </c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 t="s">
        <v>43</v>
      </c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2">
        <f t="shared" si="0"/>
        <v>26463.79</v>
      </c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3">
        <f t="shared" si="1"/>
        <v>-8404.380000000001</v>
      </c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4"/>
    </row>
    <row r="22" spans="1:166" ht="35.25" customHeight="1" thickBot="1">
      <c r="A22" s="45" t="s">
        <v>179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7"/>
      <c r="AN22" s="48" t="s">
        <v>22</v>
      </c>
      <c r="AO22" s="49"/>
      <c r="AP22" s="49"/>
      <c r="AQ22" s="49"/>
      <c r="AR22" s="49"/>
      <c r="AS22" s="50"/>
      <c r="AT22" s="51" t="s">
        <v>259</v>
      </c>
      <c r="AU22" s="52"/>
      <c r="AV22" s="52"/>
      <c r="AW22" s="52"/>
      <c r="AX22" s="52"/>
      <c r="AY22" s="52"/>
      <c r="AZ22" s="52"/>
      <c r="BA22" s="52"/>
      <c r="BB22" s="53"/>
      <c r="BC22" s="17"/>
      <c r="BD22" s="17"/>
      <c r="BE22" s="17"/>
      <c r="BF22" s="17"/>
      <c r="BG22" s="17"/>
      <c r="BH22" s="17"/>
      <c r="BI22" s="17"/>
      <c r="BJ22" s="19" t="s">
        <v>43</v>
      </c>
      <c r="BK22" s="54">
        <v>0</v>
      </c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6"/>
      <c r="CF22" s="41">
        <v>0</v>
      </c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 t="s">
        <v>43</v>
      </c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 t="s">
        <v>43</v>
      </c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2">
        <f>SUM(CF22)</f>
        <v>0</v>
      </c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3">
        <f t="shared" si="1"/>
        <v>0</v>
      </c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4"/>
    </row>
    <row r="23" spans="1:166" ht="55.5" customHeight="1" thickBot="1">
      <c r="A23" s="45" t="s">
        <v>58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7"/>
      <c r="AN23" s="125" t="s">
        <v>22</v>
      </c>
      <c r="AO23" s="126"/>
      <c r="AP23" s="126"/>
      <c r="AQ23" s="126"/>
      <c r="AR23" s="126"/>
      <c r="AS23" s="126"/>
      <c r="AT23" s="51" t="s">
        <v>209</v>
      </c>
      <c r="AU23" s="52"/>
      <c r="AV23" s="52"/>
      <c r="AW23" s="52"/>
      <c r="AX23" s="52"/>
      <c r="AY23" s="52"/>
      <c r="AZ23" s="52"/>
      <c r="BA23" s="52"/>
      <c r="BB23" s="53"/>
      <c r="BC23" s="17"/>
      <c r="BD23" s="17"/>
      <c r="BE23" s="17"/>
      <c r="BF23" s="17"/>
      <c r="BG23" s="17"/>
      <c r="BH23" s="17"/>
      <c r="BI23" s="17"/>
      <c r="BJ23" s="19" t="s">
        <v>43</v>
      </c>
      <c r="BK23" s="54">
        <f>SUM(BC80:BT82)</f>
        <v>242900</v>
      </c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6"/>
      <c r="CF23" s="41">
        <v>46957.79</v>
      </c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 t="s">
        <v>43</v>
      </c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 t="s">
        <v>43</v>
      </c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176">
        <f t="shared" si="0"/>
        <v>46957.79</v>
      </c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76"/>
      <c r="ES23" s="176"/>
      <c r="ET23" s="43">
        <f t="shared" si="1"/>
        <v>195942.21</v>
      </c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4"/>
    </row>
    <row r="24" spans="1:166" ht="45.75" customHeight="1" thickBot="1">
      <c r="A24" s="45" t="s">
        <v>59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7"/>
      <c r="AN24" s="125" t="s">
        <v>22</v>
      </c>
      <c r="AO24" s="126"/>
      <c r="AP24" s="126"/>
      <c r="AQ24" s="126"/>
      <c r="AR24" s="126"/>
      <c r="AS24" s="126"/>
      <c r="AT24" s="51" t="s">
        <v>201</v>
      </c>
      <c r="AU24" s="52"/>
      <c r="AV24" s="52"/>
      <c r="AW24" s="52"/>
      <c r="AX24" s="52"/>
      <c r="AY24" s="52"/>
      <c r="AZ24" s="52"/>
      <c r="BA24" s="52"/>
      <c r="BB24" s="53"/>
      <c r="BC24" s="17"/>
      <c r="BD24" s="17"/>
      <c r="BE24" s="17"/>
      <c r="BF24" s="17"/>
      <c r="BG24" s="17"/>
      <c r="BH24" s="17"/>
      <c r="BI24" s="17"/>
      <c r="BJ24" s="19" t="s">
        <v>43</v>
      </c>
      <c r="BK24" s="54">
        <f>SUM(BC88:BT89)</f>
        <v>11000800</v>
      </c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6"/>
      <c r="CF24" s="41">
        <v>4622732.39</v>
      </c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 t="s">
        <v>43</v>
      </c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 t="s">
        <v>43</v>
      </c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2">
        <f t="shared" si="0"/>
        <v>4622732.39</v>
      </c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3">
        <f t="shared" si="1"/>
        <v>6378067.61</v>
      </c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4"/>
    </row>
    <row r="25" spans="1:166" ht="45.75" customHeight="1" thickBot="1">
      <c r="A25" s="45" t="s">
        <v>109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7"/>
      <c r="AN25" s="48" t="s">
        <v>22</v>
      </c>
      <c r="AO25" s="49"/>
      <c r="AP25" s="49"/>
      <c r="AQ25" s="49"/>
      <c r="AR25" s="49"/>
      <c r="AS25" s="50"/>
      <c r="AT25" s="51" t="s">
        <v>203</v>
      </c>
      <c r="AU25" s="52"/>
      <c r="AV25" s="52"/>
      <c r="AW25" s="52"/>
      <c r="AX25" s="52"/>
      <c r="AY25" s="52"/>
      <c r="AZ25" s="52"/>
      <c r="BA25" s="52"/>
      <c r="BB25" s="53"/>
      <c r="BC25" s="17"/>
      <c r="BD25" s="17"/>
      <c r="BE25" s="17"/>
      <c r="BF25" s="17"/>
      <c r="BG25" s="17"/>
      <c r="BH25" s="17"/>
      <c r="BI25" s="17"/>
      <c r="BJ25" s="19" t="s">
        <v>43</v>
      </c>
      <c r="BK25" s="54">
        <f>168151000+289500+17300</f>
        <v>168457800</v>
      </c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6"/>
      <c r="CF25" s="41">
        <v>61810627.24</v>
      </c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 t="s">
        <v>43</v>
      </c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 t="s">
        <v>43</v>
      </c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2">
        <f t="shared" si="0"/>
        <v>61810627.24</v>
      </c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3">
        <f t="shared" si="1"/>
        <v>106647172.75999999</v>
      </c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4"/>
    </row>
    <row r="26" spans="1:166" ht="71.25" customHeight="1" thickBot="1">
      <c r="A26" s="45" t="s">
        <v>170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7"/>
      <c r="AN26" s="48" t="s">
        <v>22</v>
      </c>
      <c r="AO26" s="49"/>
      <c r="AP26" s="49"/>
      <c r="AQ26" s="49"/>
      <c r="AR26" s="49"/>
      <c r="AS26" s="50"/>
      <c r="AT26" s="51" t="s">
        <v>205</v>
      </c>
      <c r="AU26" s="52"/>
      <c r="AV26" s="52"/>
      <c r="AW26" s="52"/>
      <c r="AX26" s="52"/>
      <c r="AY26" s="52"/>
      <c r="AZ26" s="52"/>
      <c r="BA26" s="52"/>
      <c r="BB26" s="53"/>
      <c r="BC26" s="17"/>
      <c r="BD26" s="17"/>
      <c r="BE26" s="17"/>
      <c r="BF26" s="17"/>
      <c r="BG26" s="17"/>
      <c r="BH26" s="17"/>
      <c r="BI26" s="17"/>
      <c r="BJ26" s="19" t="s">
        <v>43</v>
      </c>
      <c r="BK26" s="54">
        <f>SUM(BC111:BT111)</f>
        <v>21269800</v>
      </c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6"/>
      <c r="CF26" s="41">
        <v>5356337.72</v>
      </c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 t="s">
        <v>43</v>
      </c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 t="s">
        <v>43</v>
      </c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2">
        <f>SUM(CF26)</f>
        <v>5356337.72</v>
      </c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3">
        <f t="shared" si="1"/>
        <v>15913462.280000001</v>
      </c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4"/>
    </row>
    <row r="27" spans="1:166" ht="69" customHeight="1" thickBot="1">
      <c r="A27" s="45" t="s">
        <v>175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7"/>
      <c r="AN27" s="48" t="s">
        <v>22</v>
      </c>
      <c r="AO27" s="49"/>
      <c r="AP27" s="49"/>
      <c r="AQ27" s="49"/>
      <c r="AR27" s="49"/>
      <c r="AS27" s="50"/>
      <c r="AT27" s="51" t="s">
        <v>202</v>
      </c>
      <c r="AU27" s="52"/>
      <c r="AV27" s="52"/>
      <c r="AW27" s="52"/>
      <c r="AX27" s="52"/>
      <c r="AY27" s="52"/>
      <c r="AZ27" s="52"/>
      <c r="BA27" s="52"/>
      <c r="BB27" s="53"/>
      <c r="BC27" s="17"/>
      <c r="BD27" s="17"/>
      <c r="BE27" s="17"/>
      <c r="BF27" s="17"/>
      <c r="BG27" s="17"/>
      <c r="BH27" s="17"/>
      <c r="BI27" s="17"/>
      <c r="BJ27" s="19" t="s">
        <v>43</v>
      </c>
      <c r="BK27" s="54">
        <f>SUM(BC70:BT71)</f>
        <v>844900</v>
      </c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6"/>
      <c r="CF27" s="41">
        <v>342769.89</v>
      </c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 t="s">
        <v>43</v>
      </c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 t="s">
        <v>43</v>
      </c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2">
        <f>SUM(CF27)</f>
        <v>342769.89</v>
      </c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3">
        <f t="shared" si="1"/>
        <v>502130.11</v>
      </c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4"/>
    </row>
    <row r="28" spans="1:166" ht="69.75" customHeight="1" thickBot="1">
      <c r="A28" s="45" t="s">
        <v>171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/>
      <c r="AN28" s="65" t="s">
        <v>22</v>
      </c>
      <c r="AO28" s="66"/>
      <c r="AP28" s="66"/>
      <c r="AQ28" s="66"/>
      <c r="AR28" s="66"/>
      <c r="AS28" s="66"/>
      <c r="AT28" s="51" t="s">
        <v>204</v>
      </c>
      <c r="AU28" s="52"/>
      <c r="AV28" s="52"/>
      <c r="AW28" s="52"/>
      <c r="AX28" s="52"/>
      <c r="AY28" s="52"/>
      <c r="AZ28" s="52"/>
      <c r="BA28" s="52"/>
      <c r="BB28" s="53"/>
      <c r="BC28" s="17"/>
      <c r="BD28" s="17"/>
      <c r="BE28" s="17"/>
      <c r="BF28" s="17"/>
      <c r="BG28" s="17"/>
      <c r="BH28" s="17"/>
      <c r="BI28" s="17"/>
      <c r="BJ28" s="19" t="s">
        <v>43</v>
      </c>
      <c r="BK28" s="54">
        <f>SUM(BC72:BT73)</f>
        <v>1150100</v>
      </c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6"/>
      <c r="CF28" s="41">
        <v>1150061.36</v>
      </c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 t="s">
        <v>43</v>
      </c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 t="s">
        <v>43</v>
      </c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2">
        <f>SUM(CF28)</f>
        <v>1150061.36</v>
      </c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3">
        <f t="shared" si="1"/>
        <v>38.639999999897555</v>
      </c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4"/>
    </row>
    <row r="29" spans="1:166" ht="45" customHeight="1" thickBot="1">
      <c r="A29" s="45" t="s">
        <v>60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7"/>
      <c r="AN29" s="65" t="s">
        <v>22</v>
      </c>
      <c r="AO29" s="66"/>
      <c r="AP29" s="66"/>
      <c r="AQ29" s="66"/>
      <c r="AR29" s="66"/>
      <c r="AS29" s="66"/>
      <c r="AT29" s="51" t="s">
        <v>206</v>
      </c>
      <c r="AU29" s="52"/>
      <c r="AV29" s="52"/>
      <c r="AW29" s="52"/>
      <c r="AX29" s="52"/>
      <c r="AY29" s="52"/>
      <c r="AZ29" s="52"/>
      <c r="BA29" s="52"/>
      <c r="BB29" s="53"/>
      <c r="BC29" s="17"/>
      <c r="BD29" s="17"/>
      <c r="BE29" s="17"/>
      <c r="BF29" s="17"/>
      <c r="BG29" s="17"/>
      <c r="BH29" s="17"/>
      <c r="BI29" s="17"/>
      <c r="BJ29" s="19" t="s">
        <v>43</v>
      </c>
      <c r="BK29" s="54">
        <f>SUM(BC74:BT75)</f>
        <v>12495000</v>
      </c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6"/>
      <c r="CF29" s="41">
        <v>4611732.15</v>
      </c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 t="s">
        <v>43</v>
      </c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 t="s">
        <v>43</v>
      </c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2">
        <f>SUM(CF29)</f>
        <v>4611732.15</v>
      </c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3">
        <f t="shared" si="1"/>
        <v>7883267.85</v>
      </c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4"/>
    </row>
    <row r="30" spans="1:166" ht="82.5" customHeight="1" thickBot="1">
      <c r="A30" s="45" t="s">
        <v>62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7"/>
      <c r="AN30" s="48" t="s">
        <v>22</v>
      </c>
      <c r="AO30" s="49"/>
      <c r="AP30" s="49"/>
      <c r="AQ30" s="49"/>
      <c r="AR30" s="49"/>
      <c r="AS30" s="50"/>
      <c r="AT30" s="51" t="s">
        <v>210</v>
      </c>
      <c r="AU30" s="52"/>
      <c r="AV30" s="52"/>
      <c r="AW30" s="52"/>
      <c r="AX30" s="52"/>
      <c r="AY30" s="52"/>
      <c r="AZ30" s="52"/>
      <c r="BA30" s="52"/>
      <c r="BB30" s="53"/>
      <c r="BC30" s="17"/>
      <c r="BD30" s="17"/>
      <c r="BE30" s="17"/>
      <c r="BF30" s="17"/>
      <c r="BG30" s="17"/>
      <c r="BH30" s="17"/>
      <c r="BI30" s="17"/>
      <c r="BJ30" s="19" t="s">
        <v>43</v>
      </c>
      <c r="BK30" s="54">
        <f>SUM(BC107)</f>
        <v>289700</v>
      </c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6"/>
      <c r="CF30" s="41">
        <v>45219.3</v>
      </c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 t="s">
        <v>43</v>
      </c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 t="s">
        <v>43</v>
      </c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2">
        <f t="shared" si="0"/>
        <v>45219.3</v>
      </c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3">
        <f t="shared" si="1"/>
        <v>244480.7</v>
      </c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4"/>
    </row>
    <row r="31" spans="1:166" ht="70.5" customHeight="1" thickBot="1">
      <c r="A31" s="45" t="s">
        <v>61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7"/>
      <c r="AN31" s="65" t="s">
        <v>22</v>
      </c>
      <c r="AO31" s="66"/>
      <c r="AP31" s="66"/>
      <c r="AQ31" s="66"/>
      <c r="AR31" s="66"/>
      <c r="AS31" s="66"/>
      <c r="AT31" s="51" t="s">
        <v>207</v>
      </c>
      <c r="AU31" s="52"/>
      <c r="AV31" s="52"/>
      <c r="AW31" s="52"/>
      <c r="AX31" s="52"/>
      <c r="AY31" s="52"/>
      <c r="AZ31" s="52"/>
      <c r="BA31" s="52"/>
      <c r="BB31" s="53"/>
      <c r="BC31" s="17"/>
      <c r="BD31" s="17"/>
      <c r="BE31" s="17"/>
      <c r="BF31" s="17"/>
      <c r="BG31" s="17"/>
      <c r="BH31" s="17"/>
      <c r="BI31" s="17"/>
      <c r="BJ31" s="19" t="s">
        <v>43</v>
      </c>
      <c r="BK31" s="54">
        <f>SUM(BC103:BT104)</f>
        <v>14300</v>
      </c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6"/>
      <c r="CF31" s="41">
        <v>3060.25</v>
      </c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 t="s">
        <v>43</v>
      </c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 t="s">
        <v>43</v>
      </c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3">
        <f aca="true" t="shared" si="2" ref="EE31:EE36">SUM(CF31)</f>
        <v>3060.25</v>
      </c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>
        <f t="shared" si="1"/>
        <v>11239.75</v>
      </c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4"/>
    </row>
    <row r="32" spans="1:166" ht="91.5" customHeight="1" thickBot="1">
      <c r="A32" s="45" t="s">
        <v>157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7"/>
      <c r="AN32" s="48" t="s">
        <v>22</v>
      </c>
      <c r="AO32" s="49"/>
      <c r="AP32" s="49"/>
      <c r="AQ32" s="49"/>
      <c r="AR32" s="49"/>
      <c r="AS32" s="50"/>
      <c r="AT32" s="51" t="s">
        <v>208</v>
      </c>
      <c r="AU32" s="52"/>
      <c r="AV32" s="52"/>
      <c r="AW32" s="52"/>
      <c r="AX32" s="52"/>
      <c r="AY32" s="52"/>
      <c r="AZ32" s="52"/>
      <c r="BA32" s="52"/>
      <c r="BB32" s="53"/>
      <c r="BC32" s="17"/>
      <c r="BD32" s="17"/>
      <c r="BE32" s="17"/>
      <c r="BF32" s="17"/>
      <c r="BG32" s="17"/>
      <c r="BH32" s="17"/>
      <c r="BI32" s="17"/>
      <c r="BJ32" s="19" t="s">
        <v>43</v>
      </c>
      <c r="BK32" s="54">
        <f>SUM(BC108)</f>
        <v>16161200</v>
      </c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6"/>
      <c r="CF32" s="41">
        <v>5667787.77</v>
      </c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 t="s">
        <v>43</v>
      </c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 t="s">
        <v>43</v>
      </c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2">
        <f t="shared" si="2"/>
        <v>5667787.77</v>
      </c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3">
        <f t="shared" si="1"/>
        <v>10493412.23</v>
      </c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4"/>
    </row>
    <row r="33" spans="1:166" ht="77.25" customHeight="1" thickBot="1">
      <c r="A33" s="45" t="s">
        <v>296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7"/>
      <c r="AN33" s="48" t="s">
        <v>22</v>
      </c>
      <c r="AO33" s="49"/>
      <c r="AP33" s="49"/>
      <c r="AQ33" s="49"/>
      <c r="AR33" s="49"/>
      <c r="AS33" s="50"/>
      <c r="AT33" s="51" t="s">
        <v>297</v>
      </c>
      <c r="AU33" s="52"/>
      <c r="AV33" s="52"/>
      <c r="AW33" s="52"/>
      <c r="AX33" s="52"/>
      <c r="AY33" s="52"/>
      <c r="AZ33" s="52"/>
      <c r="BA33" s="52"/>
      <c r="BB33" s="53"/>
      <c r="BC33" s="17"/>
      <c r="BD33" s="17"/>
      <c r="BE33" s="17"/>
      <c r="BF33" s="17"/>
      <c r="BG33" s="17"/>
      <c r="BH33" s="17"/>
      <c r="BI33" s="17"/>
      <c r="BJ33" s="19" t="s">
        <v>43</v>
      </c>
      <c r="BK33" s="54">
        <v>2613300</v>
      </c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6"/>
      <c r="CF33" s="41">
        <v>42004</v>
      </c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 t="s">
        <v>43</v>
      </c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 t="s">
        <v>43</v>
      </c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2">
        <f t="shared" si="2"/>
        <v>42004</v>
      </c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3">
        <f>SUM(BK33-EE33)</f>
        <v>2571296</v>
      </c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4"/>
    </row>
    <row r="34" spans="1:166" ht="35.25" customHeight="1" thickBot="1">
      <c r="A34" s="45" t="s">
        <v>271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7"/>
      <c r="AN34" s="48" t="s">
        <v>22</v>
      </c>
      <c r="AO34" s="49"/>
      <c r="AP34" s="49"/>
      <c r="AQ34" s="49"/>
      <c r="AR34" s="49"/>
      <c r="AS34" s="50"/>
      <c r="AT34" s="51" t="s">
        <v>270</v>
      </c>
      <c r="AU34" s="52"/>
      <c r="AV34" s="52"/>
      <c r="AW34" s="52"/>
      <c r="AX34" s="52"/>
      <c r="AY34" s="52"/>
      <c r="AZ34" s="52"/>
      <c r="BA34" s="52"/>
      <c r="BB34" s="53"/>
      <c r="BC34" s="17"/>
      <c r="BD34" s="17"/>
      <c r="BE34" s="17"/>
      <c r="BF34" s="17"/>
      <c r="BG34" s="17"/>
      <c r="BH34" s="17"/>
      <c r="BI34" s="17"/>
      <c r="BJ34" s="19" t="s">
        <v>43</v>
      </c>
      <c r="BK34" s="54">
        <v>0</v>
      </c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6"/>
      <c r="CF34" s="41">
        <v>0</v>
      </c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 t="s">
        <v>43</v>
      </c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 t="s">
        <v>43</v>
      </c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2">
        <f t="shared" si="2"/>
        <v>0</v>
      </c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3">
        <f>SUM(BK34-EE34)</f>
        <v>0</v>
      </c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4"/>
    </row>
    <row r="35" spans="1:166" ht="35.25" customHeight="1" thickBot="1">
      <c r="A35" s="45" t="s">
        <v>290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7"/>
      <c r="AN35" s="65" t="s">
        <v>22</v>
      </c>
      <c r="AO35" s="66"/>
      <c r="AP35" s="66"/>
      <c r="AQ35" s="66"/>
      <c r="AR35" s="66"/>
      <c r="AS35" s="66"/>
      <c r="AT35" s="51" t="s">
        <v>291</v>
      </c>
      <c r="AU35" s="52"/>
      <c r="AV35" s="52"/>
      <c r="AW35" s="52"/>
      <c r="AX35" s="52"/>
      <c r="AY35" s="52"/>
      <c r="AZ35" s="52"/>
      <c r="BA35" s="52"/>
      <c r="BB35" s="53"/>
      <c r="BC35" s="17"/>
      <c r="BD35" s="17"/>
      <c r="BE35" s="17"/>
      <c r="BF35" s="17"/>
      <c r="BG35" s="17"/>
      <c r="BH35" s="17"/>
      <c r="BI35" s="17"/>
      <c r="BJ35" s="19" t="s">
        <v>43</v>
      </c>
      <c r="BK35" s="54">
        <v>-1395.92</v>
      </c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6"/>
      <c r="CF35" s="41">
        <v>-1395.92</v>
      </c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 t="s">
        <v>43</v>
      </c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 t="s">
        <v>43</v>
      </c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2">
        <f t="shared" si="2"/>
        <v>-1395.92</v>
      </c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3">
        <f>SUM(BK35-EE35)</f>
        <v>0</v>
      </c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4"/>
    </row>
    <row r="36" spans="1:166" ht="51.75" customHeight="1" thickBot="1">
      <c r="A36" s="45" t="s">
        <v>103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7"/>
      <c r="AN36" s="48" t="s">
        <v>22</v>
      </c>
      <c r="AO36" s="49"/>
      <c r="AP36" s="49"/>
      <c r="AQ36" s="49"/>
      <c r="AR36" s="49"/>
      <c r="AS36" s="50"/>
      <c r="AT36" s="51" t="s">
        <v>260</v>
      </c>
      <c r="AU36" s="52"/>
      <c r="AV36" s="52"/>
      <c r="AW36" s="52"/>
      <c r="AX36" s="52"/>
      <c r="AY36" s="52"/>
      <c r="AZ36" s="52"/>
      <c r="BA36" s="52"/>
      <c r="BB36" s="53"/>
      <c r="BC36" s="17"/>
      <c r="BD36" s="17"/>
      <c r="BE36" s="17"/>
      <c r="BF36" s="17"/>
      <c r="BG36" s="17"/>
      <c r="BH36" s="17"/>
      <c r="BI36" s="17"/>
      <c r="BJ36" s="19" t="s">
        <v>43</v>
      </c>
      <c r="BK36" s="54">
        <v>-16663.49</v>
      </c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6"/>
      <c r="CF36" s="41">
        <v>-16663.49</v>
      </c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 t="s">
        <v>43</v>
      </c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 t="s">
        <v>43</v>
      </c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>
        <f t="shared" si="2"/>
        <v>-16663.49</v>
      </c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3">
        <f t="shared" si="1"/>
        <v>0</v>
      </c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4"/>
    </row>
    <row r="37" spans="1:166" ht="15" customHeight="1">
      <c r="A37" s="45" t="s">
        <v>43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7"/>
      <c r="AN37" s="65" t="s">
        <v>43</v>
      </c>
      <c r="AO37" s="66"/>
      <c r="AP37" s="66"/>
      <c r="AQ37" s="66"/>
      <c r="AR37" s="66"/>
      <c r="AS37" s="66"/>
      <c r="AT37" s="51" t="s">
        <v>43</v>
      </c>
      <c r="AU37" s="52"/>
      <c r="AV37" s="52"/>
      <c r="AW37" s="52"/>
      <c r="AX37" s="52"/>
      <c r="AY37" s="52"/>
      <c r="AZ37" s="52"/>
      <c r="BA37" s="52"/>
      <c r="BB37" s="53"/>
      <c r="BC37" s="17"/>
      <c r="BD37" s="17"/>
      <c r="BE37" s="17"/>
      <c r="BF37" s="17"/>
      <c r="BG37" s="17"/>
      <c r="BH37" s="17"/>
      <c r="BI37" s="17"/>
      <c r="BJ37" s="19"/>
      <c r="BK37" s="54" t="s">
        <v>43</v>
      </c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6"/>
      <c r="CF37" s="41" t="s">
        <v>43</v>
      </c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 t="s">
        <v>43</v>
      </c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 t="s">
        <v>43</v>
      </c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2" t="s">
        <v>43</v>
      </c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3" t="s">
        <v>43</v>
      </c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4"/>
    </row>
    <row r="38" spans="1:166" ht="15" customHeight="1">
      <c r="A38" s="116" t="s">
        <v>43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7"/>
      <c r="AN38" s="65" t="s">
        <v>43</v>
      </c>
      <c r="AO38" s="66"/>
      <c r="AP38" s="66"/>
      <c r="AQ38" s="66"/>
      <c r="AR38" s="66"/>
      <c r="AS38" s="66"/>
      <c r="AT38" s="51" t="s">
        <v>43</v>
      </c>
      <c r="AU38" s="52"/>
      <c r="AV38" s="52"/>
      <c r="AW38" s="52"/>
      <c r="AX38" s="52"/>
      <c r="AY38" s="52"/>
      <c r="AZ38" s="52"/>
      <c r="BA38" s="52"/>
      <c r="BB38" s="53"/>
      <c r="BC38" s="17"/>
      <c r="BD38" s="17"/>
      <c r="BE38" s="17"/>
      <c r="BF38" s="17"/>
      <c r="BG38" s="17"/>
      <c r="BH38" s="17"/>
      <c r="BI38" s="17"/>
      <c r="BJ38" s="19" t="s">
        <v>43</v>
      </c>
      <c r="BK38" s="177" t="s">
        <v>43</v>
      </c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9"/>
      <c r="CF38" s="80" t="s">
        <v>43</v>
      </c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 t="s">
        <v>43</v>
      </c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 t="s">
        <v>43</v>
      </c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 t="s">
        <v>43</v>
      </c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 t="s">
        <v>43</v>
      </c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1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14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</row>
    <row r="46" spans="1:166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</row>
    <row r="47" spans="1:166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</row>
    <row r="48" spans="1:16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</row>
    <row r="49" spans="1:166" ht="15" customHeight="1">
      <c r="A49" s="3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39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34"/>
      <c r="FJ49" s="33" t="s">
        <v>64</v>
      </c>
    </row>
    <row r="50" spans="1:166" ht="15" customHeight="1">
      <c r="A50" s="185" t="s">
        <v>65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5"/>
      <c r="DX50" s="185"/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5"/>
      <c r="EM50" s="185"/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5"/>
      <c r="FB50" s="185"/>
      <c r="FC50" s="185"/>
      <c r="FD50" s="185"/>
      <c r="FE50" s="185"/>
      <c r="FF50" s="185"/>
      <c r="FG50" s="185"/>
      <c r="FH50" s="185"/>
      <c r="FI50" s="185"/>
      <c r="FJ50" s="185"/>
    </row>
    <row r="51" spans="1:166" ht="15" customHeight="1">
      <c r="A51" s="104" t="s">
        <v>7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5"/>
      <c r="AK51" s="103" t="s">
        <v>15</v>
      </c>
      <c r="AL51" s="104"/>
      <c r="AM51" s="104"/>
      <c r="AN51" s="104"/>
      <c r="AO51" s="104"/>
      <c r="AP51" s="105"/>
      <c r="AQ51" s="110" t="s">
        <v>66</v>
      </c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2"/>
      <c r="BC51" s="103" t="s">
        <v>67</v>
      </c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5"/>
      <c r="BU51" s="103" t="s">
        <v>68</v>
      </c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5"/>
      <c r="CH51" s="82" t="s">
        <v>16</v>
      </c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102"/>
      <c r="EK51" s="82" t="s">
        <v>69</v>
      </c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</row>
    <row r="52" spans="1:166" ht="69.7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6"/>
      <c r="AK52" s="74"/>
      <c r="AL52" s="75"/>
      <c r="AM52" s="75"/>
      <c r="AN52" s="75"/>
      <c r="AO52" s="75"/>
      <c r="AP52" s="76"/>
      <c r="AQ52" s="113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5"/>
      <c r="BC52" s="74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6"/>
      <c r="BU52" s="74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6"/>
      <c r="CH52" s="106" t="s">
        <v>70</v>
      </c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7"/>
      <c r="CX52" s="82" t="s">
        <v>17</v>
      </c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102"/>
      <c r="DK52" s="82" t="s">
        <v>18</v>
      </c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102"/>
      <c r="DX52" s="82" t="s">
        <v>19</v>
      </c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102"/>
      <c r="EK52" s="74" t="s">
        <v>71</v>
      </c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6"/>
      <c r="EX52" s="74" t="s">
        <v>72</v>
      </c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</row>
    <row r="53" spans="1:166" ht="15" customHeight="1" thickBot="1">
      <c r="A53" s="108">
        <v>1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9"/>
      <c r="AK53" s="77">
        <v>2</v>
      </c>
      <c r="AL53" s="78"/>
      <c r="AM53" s="78"/>
      <c r="AN53" s="78"/>
      <c r="AO53" s="78"/>
      <c r="AP53" s="79"/>
      <c r="AQ53" s="77">
        <v>3</v>
      </c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9"/>
      <c r="BC53" s="77">
        <v>4</v>
      </c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9"/>
      <c r="BU53" s="77">
        <v>5</v>
      </c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9"/>
      <c r="CH53" s="77">
        <v>6</v>
      </c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9"/>
      <c r="CX53" s="77">
        <v>7</v>
      </c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9"/>
      <c r="DK53" s="77">
        <v>8</v>
      </c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9"/>
      <c r="DX53" s="77">
        <v>9</v>
      </c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9"/>
      <c r="EK53" s="77">
        <v>10</v>
      </c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7">
        <v>11</v>
      </c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</row>
    <row r="54" spans="1:166" ht="15" customHeight="1" thickBot="1">
      <c r="A54" s="118" t="s">
        <v>73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83" t="s">
        <v>74</v>
      </c>
      <c r="AL54" s="184"/>
      <c r="AM54" s="184"/>
      <c r="AN54" s="184"/>
      <c r="AO54" s="184"/>
      <c r="AP54" s="184"/>
      <c r="AQ54" s="63" t="s">
        <v>33</v>
      </c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>
        <f>SUM(BC56:BT121)</f>
        <v>238287026.84</v>
      </c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>
        <f>SUM(BC54)</f>
        <v>238287026.84</v>
      </c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>
        <f>SUM(CH56:CW121)</f>
        <v>83306365.58000003</v>
      </c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 t="s">
        <v>43</v>
      </c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 t="s">
        <v>43</v>
      </c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>
        <f>SUM(CH54)</f>
        <v>83306365.58000003</v>
      </c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>
        <f>SUM(EK56:EW121)</f>
        <v>0</v>
      </c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>
        <f>SUM(BU54-DX54)</f>
        <v>154980661.26</v>
      </c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70"/>
    </row>
    <row r="55" spans="1:166" ht="15" customHeight="1" thickBot="1">
      <c r="A55" s="180" t="s">
        <v>14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1"/>
      <c r="AL55" s="182"/>
      <c r="AM55" s="182"/>
      <c r="AN55" s="182"/>
      <c r="AO55" s="182"/>
      <c r="AP55" s="182"/>
      <c r="AQ55" s="64" t="s">
        <v>33</v>
      </c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 t="s">
        <v>43</v>
      </c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3" t="s">
        <v>43</v>
      </c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4" t="s">
        <v>43</v>
      </c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 t="s">
        <v>43</v>
      </c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 t="s">
        <v>43</v>
      </c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3" t="s">
        <v>43</v>
      </c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4" t="s">
        <v>43</v>
      </c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3" t="s">
        <v>43</v>
      </c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70"/>
    </row>
    <row r="56" spans="1:166" ht="42" customHeight="1" thickBot="1">
      <c r="A56" s="58" t="s">
        <v>180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9"/>
      <c r="AK56" s="60" t="s">
        <v>99</v>
      </c>
      <c r="AL56" s="61"/>
      <c r="AM56" s="61"/>
      <c r="AN56" s="61"/>
      <c r="AO56" s="61"/>
      <c r="AP56" s="62"/>
      <c r="AQ56" s="63" t="s">
        <v>211</v>
      </c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4">
        <v>5600</v>
      </c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3">
        <f aca="true" t="shared" si="3" ref="BU56:BU65">SUM(BC56)</f>
        <v>5600</v>
      </c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4">
        <v>0</v>
      </c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 t="s">
        <v>43</v>
      </c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 t="s">
        <v>43</v>
      </c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3">
        <f>SUM(CH56)</f>
        <v>0</v>
      </c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4">
        <v>0</v>
      </c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3">
        <f aca="true" t="shared" si="4" ref="EX56:EX62">SUM(BU56-DX56)</f>
        <v>5600</v>
      </c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70"/>
    </row>
    <row r="57" spans="1:166" ht="42" customHeight="1" thickBot="1">
      <c r="A57" s="58" t="s">
        <v>180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9"/>
      <c r="AK57" s="60" t="s">
        <v>75</v>
      </c>
      <c r="AL57" s="61"/>
      <c r="AM57" s="61"/>
      <c r="AN57" s="61"/>
      <c r="AO57" s="61"/>
      <c r="AP57" s="62"/>
      <c r="AQ57" s="63" t="s">
        <v>275</v>
      </c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4">
        <v>73000</v>
      </c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3">
        <f>SUM(BC57)</f>
        <v>73000</v>
      </c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4">
        <v>73000</v>
      </c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 t="s">
        <v>43</v>
      </c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 t="s">
        <v>43</v>
      </c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3">
        <f>SUM(CH57)</f>
        <v>73000</v>
      </c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4">
        <v>0</v>
      </c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3">
        <f>SUM(BU57-DX57)</f>
        <v>0</v>
      </c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70"/>
    </row>
    <row r="58" spans="1:166" ht="25.5" customHeight="1" thickBot="1">
      <c r="A58" s="58" t="s">
        <v>181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9"/>
      <c r="AK58" s="60" t="s">
        <v>198</v>
      </c>
      <c r="AL58" s="61"/>
      <c r="AM58" s="61"/>
      <c r="AN58" s="61"/>
      <c r="AO58" s="61"/>
      <c r="AP58" s="62"/>
      <c r="AQ58" s="63" t="s">
        <v>261</v>
      </c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4">
        <v>17200</v>
      </c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3">
        <f t="shared" si="3"/>
        <v>17200</v>
      </c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4">
        <v>9980</v>
      </c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 t="s">
        <v>43</v>
      </c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 t="s">
        <v>43</v>
      </c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3">
        <f>SUM(CH58)</f>
        <v>9980</v>
      </c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4">
        <v>0</v>
      </c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3">
        <f t="shared" si="4"/>
        <v>7220</v>
      </c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70"/>
    </row>
    <row r="59" spans="1:166" ht="36.75" customHeight="1" thickBot="1">
      <c r="A59" s="58" t="s">
        <v>180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9"/>
      <c r="AK59" s="60" t="s">
        <v>104</v>
      </c>
      <c r="AL59" s="61"/>
      <c r="AM59" s="61"/>
      <c r="AN59" s="61"/>
      <c r="AO59" s="61"/>
      <c r="AP59" s="62"/>
      <c r="AQ59" s="63" t="s">
        <v>212</v>
      </c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4">
        <v>3800</v>
      </c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3">
        <f>SUM(BC59)</f>
        <v>3800</v>
      </c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4">
        <v>0</v>
      </c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 t="s">
        <v>43</v>
      </c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 t="s">
        <v>43</v>
      </c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3">
        <f>SUM(CH59)</f>
        <v>0</v>
      </c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4">
        <v>0</v>
      </c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3">
        <f>SUM(BU59-DX59)</f>
        <v>3800</v>
      </c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70"/>
    </row>
    <row r="60" spans="1:166" ht="43.5" customHeight="1">
      <c r="A60" s="58" t="s">
        <v>180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9"/>
      <c r="AK60" s="60" t="s">
        <v>76</v>
      </c>
      <c r="AL60" s="61"/>
      <c r="AM60" s="61"/>
      <c r="AN60" s="61"/>
      <c r="AO60" s="61"/>
      <c r="AP60" s="62"/>
      <c r="AQ60" s="63" t="s">
        <v>213</v>
      </c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4">
        <v>1800</v>
      </c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3">
        <f t="shared" si="3"/>
        <v>1800</v>
      </c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4">
        <v>0</v>
      </c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 t="s">
        <v>43</v>
      </c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 t="s">
        <v>43</v>
      </c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3">
        <f>SUM(CH60)</f>
        <v>0</v>
      </c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4">
        <v>0</v>
      </c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3">
        <f t="shared" si="4"/>
        <v>1800</v>
      </c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70"/>
    </row>
    <row r="61" spans="1:166" ht="43.5" customHeight="1">
      <c r="A61" s="58" t="s">
        <v>180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9"/>
      <c r="AK61" s="60" t="s">
        <v>100</v>
      </c>
      <c r="AL61" s="61"/>
      <c r="AM61" s="61"/>
      <c r="AN61" s="61"/>
      <c r="AO61" s="61"/>
      <c r="AP61" s="62"/>
      <c r="AQ61" s="101" t="s">
        <v>214</v>
      </c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57">
        <v>22800</v>
      </c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>
        <f t="shared" si="3"/>
        <v>22800</v>
      </c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>
        <v>10240</v>
      </c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 t="s">
        <v>43</v>
      </c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 t="s">
        <v>43</v>
      </c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>
        <f>CH61</f>
        <v>10240</v>
      </c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>
        <v>0</v>
      </c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>
        <f t="shared" si="4"/>
        <v>12560</v>
      </c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</row>
    <row r="62" spans="1:166" ht="39" customHeight="1" thickBot="1">
      <c r="A62" s="58" t="s">
        <v>182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9"/>
      <c r="AK62" s="60" t="s">
        <v>77</v>
      </c>
      <c r="AL62" s="61"/>
      <c r="AM62" s="61"/>
      <c r="AN62" s="61"/>
      <c r="AO62" s="61"/>
      <c r="AP62" s="62"/>
      <c r="AQ62" s="101" t="s">
        <v>215</v>
      </c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57">
        <v>465200</v>
      </c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>
        <f t="shared" si="3"/>
        <v>465200</v>
      </c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>
        <v>30000</v>
      </c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 t="s">
        <v>43</v>
      </c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 t="s">
        <v>43</v>
      </c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>
        <f>CH62</f>
        <v>30000</v>
      </c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>
        <v>0</v>
      </c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>
        <f t="shared" si="4"/>
        <v>435200</v>
      </c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</row>
    <row r="63" spans="1:166" ht="40.5" customHeight="1" thickBot="1">
      <c r="A63" s="58" t="s">
        <v>180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9"/>
      <c r="AK63" s="60" t="s">
        <v>78</v>
      </c>
      <c r="AL63" s="61"/>
      <c r="AM63" s="61"/>
      <c r="AN63" s="61"/>
      <c r="AO63" s="61"/>
      <c r="AP63" s="62"/>
      <c r="AQ63" s="64" t="s">
        <v>216</v>
      </c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>
        <v>5800</v>
      </c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3">
        <f>SUM(BC63)</f>
        <v>5800</v>
      </c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4">
        <v>81.48</v>
      </c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 t="s">
        <v>43</v>
      </c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 t="s">
        <v>43</v>
      </c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3">
        <f>SUM(CH63:DW63)</f>
        <v>81.48</v>
      </c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4">
        <v>0</v>
      </c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3">
        <f>SUM(BC63-DX63)</f>
        <v>5718.52</v>
      </c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70"/>
    </row>
    <row r="64" spans="1:166" ht="36" customHeight="1" thickBot="1">
      <c r="A64" s="67" t="s">
        <v>183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60" t="s">
        <v>79</v>
      </c>
      <c r="AL64" s="61"/>
      <c r="AM64" s="61"/>
      <c r="AN64" s="61"/>
      <c r="AO64" s="61"/>
      <c r="AP64" s="62"/>
      <c r="AQ64" s="71" t="s">
        <v>217</v>
      </c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3"/>
      <c r="BC64" s="71">
        <v>600000</v>
      </c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3"/>
      <c r="BU64" s="84">
        <f t="shared" si="3"/>
        <v>600000</v>
      </c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9"/>
      <c r="CH64" s="71">
        <v>8400</v>
      </c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3"/>
      <c r="CX64" s="71" t="s">
        <v>43</v>
      </c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3"/>
      <c r="DK64" s="71" t="s">
        <v>43</v>
      </c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3"/>
      <c r="DX64" s="84">
        <f>SUM(CH64:DW64)</f>
        <v>8400</v>
      </c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9"/>
      <c r="EK64" s="71">
        <v>0</v>
      </c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3"/>
      <c r="EX64" s="84">
        <f>SUM(BC64-DX64)</f>
        <v>591600</v>
      </c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6"/>
    </row>
    <row r="65" spans="1:166" ht="36.75" customHeight="1" thickBot="1">
      <c r="A65" s="58" t="s">
        <v>182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9"/>
      <c r="AK65" s="60" t="s">
        <v>172</v>
      </c>
      <c r="AL65" s="61"/>
      <c r="AM65" s="61"/>
      <c r="AN65" s="61"/>
      <c r="AO65" s="61"/>
      <c r="AP65" s="62"/>
      <c r="AQ65" s="64" t="s">
        <v>218</v>
      </c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>
        <v>5320700</v>
      </c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3">
        <f t="shared" si="3"/>
        <v>5320700</v>
      </c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4">
        <v>5300754.08</v>
      </c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 t="s">
        <v>43</v>
      </c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 t="s">
        <v>43</v>
      </c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3">
        <f>SUM(CH65:DW65)</f>
        <v>5300754.08</v>
      </c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4">
        <v>0</v>
      </c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3">
        <f>SUM(BC65-DX65)</f>
        <v>19945.919999999925</v>
      </c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70"/>
    </row>
    <row r="66" spans="1:166" ht="37.5" customHeight="1" thickBot="1">
      <c r="A66" s="58" t="s">
        <v>180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9"/>
      <c r="AK66" s="60" t="s">
        <v>272</v>
      </c>
      <c r="AL66" s="61"/>
      <c r="AM66" s="61"/>
      <c r="AN66" s="61"/>
      <c r="AO66" s="61"/>
      <c r="AP66" s="62"/>
      <c r="AQ66" s="64" t="s">
        <v>219</v>
      </c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>
        <v>11300</v>
      </c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3">
        <f aca="true" t="shared" si="5" ref="BU66:BU75">SUM(BC66)</f>
        <v>11300</v>
      </c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4">
        <v>3866.72</v>
      </c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 t="s">
        <v>43</v>
      </c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 t="s">
        <v>43</v>
      </c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3">
        <f>SUM(CH66:DW66)</f>
        <v>3866.72</v>
      </c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4">
        <v>0</v>
      </c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3">
        <f aca="true" t="shared" si="6" ref="EX66:EX73">SUM(BU66-DX66)</f>
        <v>7433.280000000001</v>
      </c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70"/>
    </row>
    <row r="67" spans="1:166" ht="37.5" customHeight="1" thickBot="1">
      <c r="A67" s="67" t="s">
        <v>279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60" t="s">
        <v>277</v>
      </c>
      <c r="AL67" s="61"/>
      <c r="AM67" s="61"/>
      <c r="AN67" s="61"/>
      <c r="AO67" s="61"/>
      <c r="AP67" s="62"/>
      <c r="AQ67" s="64" t="s">
        <v>292</v>
      </c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>
        <v>1434200</v>
      </c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3">
        <f>SUM(BC67)</f>
        <v>1434200</v>
      </c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4">
        <v>478358.4</v>
      </c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 t="s">
        <v>43</v>
      </c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 t="s">
        <v>43</v>
      </c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3">
        <f>SUM(CH67:DW67)</f>
        <v>478358.4</v>
      </c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4">
        <v>0</v>
      </c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3">
        <f>SUM(BU67-DX67)</f>
        <v>955841.6</v>
      </c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70"/>
    </row>
    <row r="68" spans="1:166" ht="70.5" customHeight="1" thickBot="1">
      <c r="A68" s="58" t="s">
        <v>188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9"/>
      <c r="AK68" s="100">
        <v>214</v>
      </c>
      <c r="AL68" s="61"/>
      <c r="AM68" s="61"/>
      <c r="AN68" s="61"/>
      <c r="AO68" s="61"/>
      <c r="AP68" s="62"/>
      <c r="AQ68" s="84" t="s">
        <v>220</v>
      </c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9"/>
      <c r="BC68" s="71">
        <v>1008800</v>
      </c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3"/>
      <c r="BU68" s="84">
        <f t="shared" si="5"/>
        <v>1008800</v>
      </c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9"/>
      <c r="CH68" s="71">
        <v>394548.4</v>
      </c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3"/>
      <c r="CX68" s="71" t="s">
        <v>43</v>
      </c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3"/>
      <c r="DK68" s="71" t="s">
        <v>43</v>
      </c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3"/>
      <c r="DX68" s="84">
        <f>SUM(CH68)</f>
        <v>394548.4</v>
      </c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9"/>
      <c r="EK68" s="71">
        <v>0</v>
      </c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3"/>
      <c r="EX68" s="84">
        <f t="shared" si="6"/>
        <v>614251.6</v>
      </c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6"/>
    </row>
    <row r="69" spans="1:166" ht="73.5" customHeight="1">
      <c r="A69" s="58" t="s">
        <v>189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9"/>
      <c r="AK69" s="60" t="s">
        <v>273</v>
      </c>
      <c r="AL69" s="61"/>
      <c r="AM69" s="61"/>
      <c r="AN69" s="61"/>
      <c r="AO69" s="61"/>
      <c r="AP69" s="62"/>
      <c r="AQ69" s="63" t="s">
        <v>221</v>
      </c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4">
        <v>61714700</v>
      </c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3">
        <f t="shared" si="5"/>
        <v>61714700</v>
      </c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57">
        <v>20369300</v>
      </c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64" t="s">
        <v>43</v>
      </c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 t="s">
        <v>43</v>
      </c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3">
        <f>SUM(CH69)</f>
        <v>20369300</v>
      </c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4">
        <v>0</v>
      </c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3">
        <f t="shared" si="6"/>
        <v>41345400</v>
      </c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70"/>
    </row>
    <row r="70" spans="1:166" ht="39" customHeight="1">
      <c r="A70" s="58" t="s">
        <v>180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9"/>
      <c r="AK70" s="100">
        <v>216</v>
      </c>
      <c r="AL70" s="61"/>
      <c r="AM70" s="61"/>
      <c r="AN70" s="61"/>
      <c r="AO70" s="61"/>
      <c r="AP70" s="62"/>
      <c r="AQ70" s="57" t="s">
        <v>280</v>
      </c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>
        <v>8100</v>
      </c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>
        <f>SUM(BC70)</f>
        <v>8100</v>
      </c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>
        <v>3292.93</v>
      </c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 t="s">
        <v>43</v>
      </c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 t="s">
        <v>43</v>
      </c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>
        <f aca="true" t="shared" si="7" ref="DX70:DX78">CH70</f>
        <v>3292.93</v>
      </c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>
        <v>0</v>
      </c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>
        <f>SUM(BU70-DX70)</f>
        <v>4807.07</v>
      </c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</row>
    <row r="71" spans="1:166" ht="42.75" customHeight="1">
      <c r="A71" s="67" t="s">
        <v>183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60" t="s">
        <v>289</v>
      </c>
      <c r="AL71" s="61"/>
      <c r="AM71" s="61"/>
      <c r="AN71" s="61"/>
      <c r="AO71" s="61"/>
      <c r="AP71" s="62"/>
      <c r="AQ71" s="57" t="s">
        <v>281</v>
      </c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>
        <v>836800</v>
      </c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>
        <f>SUM(BC71)</f>
        <v>836800</v>
      </c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>
        <v>339476.96</v>
      </c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 t="s">
        <v>43</v>
      </c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 t="s">
        <v>43</v>
      </c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>
        <f t="shared" si="7"/>
        <v>339476.96</v>
      </c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>
        <v>0</v>
      </c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>
        <f>SUM(BU71-DX71)</f>
        <v>497323.04</v>
      </c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</row>
    <row r="72" spans="1:166" ht="37.5" customHeight="1">
      <c r="A72" s="58" t="s">
        <v>180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9"/>
      <c r="AK72" s="60" t="s">
        <v>199</v>
      </c>
      <c r="AL72" s="61"/>
      <c r="AM72" s="61"/>
      <c r="AN72" s="61"/>
      <c r="AO72" s="61"/>
      <c r="AP72" s="62"/>
      <c r="AQ72" s="57" t="s">
        <v>282</v>
      </c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>
        <f>11000-173.52</f>
        <v>10826.48</v>
      </c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>
        <f t="shared" si="5"/>
        <v>10826.48</v>
      </c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>
        <v>10656.28</v>
      </c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 t="s">
        <v>43</v>
      </c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 t="s">
        <v>43</v>
      </c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>
        <f t="shared" si="7"/>
        <v>10656.28</v>
      </c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>
        <v>0</v>
      </c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>
        <f t="shared" si="6"/>
        <v>170.1999999999989</v>
      </c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</row>
    <row r="73" spans="1:166" ht="36" customHeight="1">
      <c r="A73" s="67" t="s">
        <v>183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60" t="s">
        <v>200</v>
      </c>
      <c r="AL73" s="61"/>
      <c r="AM73" s="61"/>
      <c r="AN73" s="61"/>
      <c r="AO73" s="61"/>
      <c r="AP73" s="62"/>
      <c r="AQ73" s="57" t="s">
        <v>283</v>
      </c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>
        <f>1130900+8373.52</f>
        <v>1139273.52</v>
      </c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>
        <f>SUM(BC73)</f>
        <v>1139273.52</v>
      </c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>
        <v>1139273.52</v>
      </c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 t="s">
        <v>43</v>
      </c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 t="s">
        <v>43</v>
      </c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>
        <f t="shared" si="7"/>
        <v>1139273.52</v>
      </c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>
        <v>0</v>
      </c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>
        <f t="shared" si="6"/>
        <v>0</v>
      </c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</row>
    <row r="74" spans="1:166" ht="34.5" customHeight="1">
      <c r="A74" s="58" t="s">
        <v>180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9"/>
      <c r="AK74" s="60" t="s">
        <v>190</v>
      </c>
      <c r="AL74" s="61"/>
      <c r="AM74" s="61"/>
      <c r="AN74" s="61"/>
      <c r="AO74" s="61"/>
      <c r="AP74" s="62"/>
      <c r="AQ74" s="57" t="s">
        <v>284</v>
      </c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>
        <v>147800</v>
      </c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>
        <f t="shared" si="5"/>
        <v>147800</v>
      </c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90">
        <v>55167.47</v>
      </c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57" t="s">
        <v>43</v>
      </c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 t="s">
        <v>43</v>
      </c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>
        <f t="shared" si="7"/>
        <v>55167.47</v>
      </c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>
        <v>0</v>
      </c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>
        <f>BC74-DX74</f>
        <v>92632.53</v>
      </c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</row>
    <row r="75" spans="1:166" ht="38.25" customHeight="1">
      <c r="A75" s="67" t="s">
        <v>183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60" t="s">
        <v>107</v>
      </c>
      <c r="AL75" s="61"/>
      <c r="AM75" s="61"/>
      <c r="AN75" s="61"/>
      <c r="AO75" s="61"/>
      <c r="AP75" s="62"/>
      <c r="AQ75" s="57" t="s">
        <v>285</v>
      </c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>
        <v>12347200</v>
      </c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>
        <f t="shared" si="5"/>
        <v>12347200</v>
      </c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90">
        <v>4348919.48</v>
      </c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57" t="s">
        <v>43</v>
      </c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 t="s">
        <v>43</v>
      </c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>
        <f t="shared" si="7"/>
        <v>4348919.48</v>
      </c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>
        <v>0</v>
      </c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>
        <f>BC75-DX75</f>
        <v>7998280.52</v>
      </c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</row>
    <row r="76" spans="1:166" ht="32.25" customHeight="1">
      <c r="A76" s="58" t="s">
        <v>180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9"/>
      <c r="AK76" s="60" t="s">
        <v>108</v>
      </c>
      <c r="AL76" s="61"/>
      <c r="AM76" s="61"/>
      <c r="AN76" s="61"/>
      <c r="AO76" s="61"/>
      <c r="AP76" s="62"/>
      <c r="AQ76" s="57" t="s">
        <v>258</v>
      </c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>
        <v>137400</v>
      </c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>
        <f aca="true" t="shared" si="8" ref="BU76:BU82">SUM(BC76)</f>
        <v>137400</v>
      </c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90">
        <v>34688.08</v>
      </c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57" t="s">
        <v>43</v>
      </c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 t="s">
        <v>43</v>
      </c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>
        <f t="shared" si="7"/>
        <v>34688.08</v>
      </c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>
        <v>0</v>
      </c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>
        <f aca="true" t="shared" si="9" ref="EX76:EX107">SUM(BU76-DX76)</f>
        <v>102711.92</v>
      </c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</row>
    <row r="77" spans="1:166" ht="39.75" customHeight="1">
      <c r="A77" s="67" t="s">
        <v>183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60" t="s">
        <v>105</v>
      </c>
      <c r="AL77" s="61"/>
      <c r="AM77" s="61"/>
      <c r="AN77" s="61"/>
      <c r="AO77" s="61"/>
      <c r="AP77" s="62"/>
      <c r="AQ77" s="57" t="s">
        <v>222</v>
      </c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>
        <v>13738100</v>
      </c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>
        <f t="shared" si="8"/>
        <v>13738100</v>
      </c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90">
        <v>3027704.97</v>
      </c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57" t="s">
        <v>43</v>
      </c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 t="s">
        <v>43</v>
      </c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>
        <f t="shared" si="7"/>
        <v>3027704.97</v>
      </c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>
        <v>0</v>
      </c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>
        <f t="shared" si="9"/>
        <v>10710395.03</v>
      </c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</row>
    <row r="78" spans="1:166" ht="43.5" customHeight="1">
      <c r="A78" s="58" t="s">
        <v>182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9"/>
      <c r="AK78" s="60" t="s">
        <v>110</v>
      </c>
      <c r="AL78" s="61"/>
      <c r="AM78" s="61"/>
      <c r="AN78" s="61"/>
      <c r="AO78" s="61"/>
      <c r="AP78" s="62"/>
      <c r="AQ78" s="57" t="s">
        <v>223</v>
      </c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>
        <v>3743900</v>
      </c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>
        <f>SUM(BC78)</f>
        <v>3743900</v>
      </c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90">
        <v>868587.32</v>
      </c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57" t="s">
        <v>43</v>
      </c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 t="s">
        <v>43</v>
      </c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>
        <f t="shared" si="7"/>
        <v>868587.32</v>
      </c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>
        <v>0</v>
      </c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>
        <f t="shared" si="9"/>
        <v>2875312.68</v>
      </c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</row>
    <row r="79" spans="1:166" ht="34.5" customHeight="1">
      <c r="A79" s="58" t="s">
        <v>182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9"/>
      <c r="AK79" s="60" t="s">
        <v>80</v>
      </c>
      <c r="AL79" s="61"/>
      <c r="AM79" s="61"/>
      <c r="AN79" s="61"/>
      <c r="AO79" s="61"/>
      <c r="AP79" s="62"/>
      <c r="AQ79" s="57" t="s">
        <v>224</v>
      </c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>
        <v>550500</v>
      </c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>
        <f t="shared" si="8"/>
        <v>550500</v>
      </c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>
        <v>26644.06</v>
      </c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 t="s">
        <v>43</v>
      </c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 t="s">
        <v>43</v>
      </c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>
        <f aca="true" t="shared" si="10" ref="DX79:DX85">CH79</f>
        <v>26644.06</v>
      </c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>
        <v>0</v>
      </c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>
        <f t="shared" si="9"/>
        <v>523855.94</v>
      </c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</row>
    <row r="80" spans="1:166" ht="37.5" customHeight="1">
      <c r="A80" s="58" t="s">
        <v>180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9"/>
      <c r="AK80" s="60" t="s">
        <v>158</v>
      </c>
      <c r="AL80" s="61"/>
      <c r="AM80" s="61"/>
      <c r="AN80" s="61"/>
      <c r="AO80" s="61"/>
      <c r="AP80" s="62"/>
      <c r="AQ80" s="57" t="s">
        <v>225</v>
      </c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>
        <v>2200</v>
      </c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>
        <f t="shared" si="8"/>
        <v>2200</v>
      </c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>
        <v>377.72</v>
      </c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 t="s">
        <v>43</v>
      </c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 t="s">
        <v>43</v>
      </c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>
        <f t="shared" si="10"/>
        <v>377.72</v>
      </c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>
        <v>0</v>
      </c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>
        <f t="shared" si="9"/>
        <v>1822.28</v>
      </c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</row>
    <row r="81" spans="1:166" ht="39" customHeight="1">
      <c r="A81" s="67" t="s">
        <v>183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60" t="s">
        <v>191</v>
      </c>
      <c r="AL81" s="61"/>
      <c r="AM81" s="61"/>
      <c r="AN81" s="61"/>
      <c r="AO81" s="61"/>
      <c r="AP81" s="62"/>
      <c r="AQ81" s="57" t="s">
        <v>226</v>
      </c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>
        <v>223000</v>
      </c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>
        <f t="shared" si="8"/>
        <v>223000</v>
      </c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>
        <v>38909.75</v>
      </c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 t="s">
        <v>43</v>
      </c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 t="s">
        <v>43</v>
      </c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>
        <f t="shared" si="10"/>
        <v>38909.75</v>
      </c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>
        <v>0</v>
      </c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>
        <f t="shared" si="9"/>
        <v>184090.25</v>
      </c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</row>
    <row r="82" spans="1:166" ht="39" customHeight="1">
      <c r="A82" s="58" t="s">
        <v>182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9"/>
      <c r="AK82" s="60" t="s">
        <v>81</v>
      </c>
      <c r="AL82" s="61"/>
      <c r="AM82" s="61"/>
      <c r="AN82" s="61"/>
      <c r="AO82" s="61"/>
      <c r="AP82" s="62"/>
      <c r="AQ82" s="57" t="s">
        <v>227</v>
      </c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>
        <v>17700</v>
      </c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>
        <f t="shared" si="8"/>
        <v>17700</v>
      </c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>
        <v>4043.71</v>
      </c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 t="s">
        <v>43</v>
      </c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 t="s">
        <v>43</v>
      </c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>
        <f t="shared" si="10"/>
        <v>4043.71</v>
      </c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>
        <v>0</v>
      </c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>
        <f t="shared" si="9"/>
        <v>13656.29</v>
      </c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</row>
    <row r="83" spans="1:166" ht="35.25" customHeight="1">
      <c r="A83" s="58" t="s">
        <v>180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9"/>
      <c r="AK83" s="60" t="s">
        <v>106</v>
      </c>
      <c r="AL83" s="61"/>
      <c r="AM83" s="61"/>
      <c r="AN83" s="61"/>
      <c r="AO83" s="61"/>
      <c r="AP83" s="62"/>
      <c r="AQ83" s="57" t="s">
        <v>228</v>
      </c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>
        <v>53600</v>
      </c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>
        <f aca="true" t="shared" si="11" ref="BU83:BU115">SUM(BC83)</f>
        <v>53600</v>
      </c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90">
        <v>17310.24</v>
      </c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57" t="s">
        <v>43</v>
      </c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 t="s">
        <v>43</v>
      </c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>
        <f t="shared" si="10"/>
        <v>17310.24</v>
      </c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>
        <v>0</v>
      </c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>
        <f t="shared" si="9"/>
        <v>36289.759999999995</v>
      </c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</row>
    <row r="84" spans="1:166" ht="39.75" customHeight="1">
      <c r="A84" s="67" t="s">
        <v>183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60" t="s">
        <v>82</v>
      </c>
      <c r="AL84" s="61"/>
      <c r="AM84" s="61"/>
      <c r="AN84" s="61"/>
      <c r="AO84" s="61"/>
      <c r="AP84" s="62"/>
      <c r="AQ84" s="57" t="s">
        <v>229</v>
      </c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>
        <v>5362500</v>
      </c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>
        <f t="shared" si="11"/>
        <v>5362500</v>
      </c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90">
        <v>1267187.84</v>
      </c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57" t="s">
        <v>43</v>
      </c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 t="s">
        <v>43</v>
      </c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>
        <f t="shared" si="10"/>
        <v>1267187.84</v>
      </c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>
        <v>0</v>
      </c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>
        <f t="shared" si="9"/>
        <v>4095312.16</v>
      </c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</row>
    <row r="85" spans="1:166" ht="34.5" customHeight="1">
      <c r="A85" s="58" t="s">
        <v>182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9"/>
      <c r="AK85" s="60" t="s">
        <v>192</v>
      </c>
      <c r="AL85" s="61"/>
      <c r="AM85" s="61"/>
      <c r="AN85" s="61"/>
      <c r="AO85" s="61"/>
      <c r="AP85" s="62"/>
      <c r="AQ85" s="57" t="s">
        <v>230</v>
      </c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>
        <v>2167500</v>
      </c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>
        <f t="shared" si="11"/>
        <v>2167500</v>
      </c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90">
        <v>529335.65</v>
      </c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57" t="s">
        <v>43</v>
      </c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 t="s">
        <v>43</v>
      </c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>
        <f t="shared" si="10"/>
        <v>529335.65</v>
      </c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>
        <v>0</v>
      </c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>
        <f t="shared" si="9"/>
        <v>1638164.35</v>
      </c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</row>
    <row r="86" spans="1:166" ht="33" customHeight="1">
      <c r="A86" s="58" t="s">
        <v>180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9"/>
      <c r="AK86" s="60" t="s">
        <v>83</v>
      </c>
      <c r="AL86" s="61"/>
      <c r="AM86" s="61"/>
      <c r="AN86" s="61"/>
      <c r="AO86" s="61"/>
      <c r="AP86" s="62"/>
      <c r="AQ86" s="57" t="s">
        <v>231</v>
      </c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>
        <v>370900</v>
      </c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>
        <f t="shared" si="11"/>
        <v>370900</v>
      </c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>
        <v>139421.18</v>
      </c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 t="s">
        <v>43</v>
      </c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 t="s">
        <v>43</v>
      </c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>
        <f aca="true" t="shared" si="12" ref="DX86:DX99">CH86</f>
        <v>139421.18</v>
      </c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>
        <v>0</v>
      </c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>
        <f t="shared" si="9"/>
        <v>231478.82</v>
      </c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</row>
    <row r="87" spans="1:166" ht="39" customHeight="1">
      <c r="A87" s="67" t="s">
        <v>183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8"/>
      <c r="AK87" s="60" t="s">
        <v>84</v>
      </c>
      <c r="AL87" s="61"/>
      <c r="AM87" s="61"/>
      <c r="AN87" s="61"/>
      <c r="AO87" s="61"/>
      <c r="AP87" s="62"/>
      <c r="AQ87" s="57" t="s">
        <v>232</v>
      </c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>
        <v>37093100</v>
      </c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>
        <f t="shared" si="11"/>
        <v>37093100</v>
      </c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>
        <v>17466829.47</v>
      </c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 t="s">
        <v>43</v>
      </c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 t="s">
        <v>43</v>
      </c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>
        <f>CH87</f>
        <v>17466829.47</v>
      </c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>
        <v>0</v>
      </c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>
        <f t="shared" si="9"/>
        <v>19626270.53</v>
      </c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</row>
    <row r="88" spans="1:166" ht="35.25" customHeight="1">
      <c r="A88" s="58" t="s">
        <v>180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9"/>
      <c r="AK88" s="60" t="s">
        <v>85</v>
      </c>
      <c r="AL88" s="61"/>
      <c r="AM88" s="61"/>
      <c r="AN88" s="61"/>
      <c r="AO88" s="61"/>
      <c r="AP88" s="62"/>
      <c r="AQ88" s="57" t="s">
        <v>233</v>
      </c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>
        <v>109000</v>
      </c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>
        <f t="shared" si="11"/>
        <v>109000</v>
      </c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>
        <v>51048.04</v>
      </c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 t="s">
        <v>43</v>
      </c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 t="s">
        <v>43</v>
      </c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>
        <f t="shared" si="12"/>
        <v>51048.04</v>
      </c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>
        <v>0</v>
      </c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>
        <f t="shared" si="9"/>
        <v>57951.96</v>
      </c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</row>
    <row r="89" spans="1:166" ht="38.25" customHeight="1">
      <c r="A89" s="67" t="s">
        <v>183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8"/>
      <c r="AK89" s="60" t="s">
        <v>86</v>
      </c>
      <c r="AL89" s="61"/>
      <c r="AM89" s="61"/>
      <c r="AN89" s="61"/>
      <c r="AO89" s="61"/>
      <c r="AP89" s="62"/>
      <c r="AQ89" s="57" t="s">
        <v>234</v>
      </c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>
        <v>10891800</v>
      </c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>
        <f t="shared" si="11"/>
        <v>10891800</v>
      </c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>
        <v>4571682.77</v>
      </c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 t="s">
        <v>43</v>
      </c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 t="s">
        <v>43</v>
      </c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>
        <f t="shared" si="12"/>
        <v>4571682.77</v>
      </c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>
        <v>0</v>
      </c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>
        <f t="shared" si="9"/>
        <v>6320117.23</v>
      </c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</row>
    <row r="90" spans="1:166" ht="38.25" customHeight="1">
      <c r="A90" s="58" t="s">
        <v>180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9"/>
      <c r="AK90" s="60" t="s">
        <v>87</v>
      </c>
      <c r="AL90" s="61"/>
      <c r="AM90" s="61"/>
      <c r="AN90" s="61"/>
      <c r="AO90" s="61"/>
      <c r="AP90" s="62"/>
      <c r="AQ90" s="57" t="s">
        <v>235</v>
      </c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>
        <v>3300</v>
      </c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>
        <f t="shared" si="11"/>
        <v>3300</v>
      </c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>
        <v>825.49</v>
      </c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 t="s">
        <v>43</v>
      </c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 t="s">
        <v>43</v>
      </c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>
        <f t="shared" si="12"/>
        <v>825.49</v>
      </c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>
        <v>0</v>
      </c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>
        <f t="shared" si="9"/>
        <v>2474.51</v>
      </c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</row>
    <row r="91" spans="1:166" ht="46.5" customHeight="1">
      <c r="A91" s="67" t="s">
        <v>183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8"/>
      <c r="AK91" s="60" t="s">
        <v>193</v>
      </c>
      <c r="AL91" s="61"/>
      <c r="AM91" s="61"/>
      <c r="AN91" s="61"/>
      <c r="AO91" s="61"/>
      <c r="AP91" s="62"/>
      <c r="AQ91" s="57" t="s">
        <v>236</v>
      </c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>
        <v>340700</v>
      </c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>
        <f t="shared" si="11"/>
        <v>340700</v>
      </c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>
        <v>85102.47</v>
      </c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 t="s">
        <v>43</v>
      </c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 t="s">
        <v>43</v>
      </c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>
        <f t="shared" si="12"/>
        <v>85102.47</v>
      </c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>
        <v>0</v>
      </c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>
        <f t="shared" si="9"/>
        <v>255597.53</v>
      </c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</row>
    <row r="92" spans="1:166" ht="33" customHeight="1">
      <c r="A92" s="58" t="s">
        <v>180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9"/>
      <c r="AK92" s="60" t="s">
        <v>88</v>
      </c>
      <c r="AL92" s="61"/>
      <c r="AM92" s="61"/>
      <c r="AN92" s="61"/>
      <c r="AO92" s="61"/>
      <c r="AP92" s="62"/>
      <c r="AQ92" s="57" t="s">
        <v>237</v>
      </c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>
        <v>36200</v>
      </c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>
        <f t="shared" si="11"/>
        <v>36200</v>
      </c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>
        <v>9868.96</v>
      </c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 t="s">
        <v>43</v>
      </c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 t="s">
        <v>43</v>
      </c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>
        <f>SUM(CH92)</f>
        <v>9868.96</v>
      </c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>
        <v>0</v>
      </c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>
        <f t="shared" si="9"/>
        <v>26331.04</v>
      </c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</row>
    <row r="93" spans="1:166" ht="34.5" customHeight="1">
      <c r="A93" s="67" t="s">
        <v>183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8"/>
      <c r="AK93" s="60" t="s">
        <v>89</v>
      </c>
      <c r="AL93" s="61"/>
      <c r="AM93" s="61"/>
      <c r="AN93" s="61"/>
      <c r="AO93" s="61"/>
      <c r="AP93" s="62"/>
      <c r="AQ93" s="57" t="s">
        <v>238</v>
      </c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>
        <v>3729000</v>
      </c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>
        <f t="shared" si="11"/>
        <v>3729000</v>
      </c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>
        <v>1078537.88</v>
      </c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 t="s">
        <v>43</v>
      </c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 t="s">
        <v>43</v>
      </c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>
        <f t="shared" si="12"/>
        <v>1078537.88</v>
      </c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>
        <v>0</v>
      </c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>
        <f t="shared" si="9"/>
        <v>2650462.12</v>
      </c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</row>
    <row r="94" spans="1:166" ht="33.75" customHeight="1">
      <c r="A94" s="58" t="s">
        <v>180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9"/>
      <c r="AK94" s="60" t="s">
        <v>90</v>
      </c>
      <c r="AL94" s="61"/>
      <c r="AM94" s="61"/>
      <c r="AN94" s="61"/>
      <c r="AO94" s="61"/>
      <c r="AP94" s="62"/>
      <c r="AQ94" s="57" t="s">
        <v>239</v>
      </c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>
        <v>39800</v>
      </c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>
        <f t="shared" si="11"/>
        <v>39800</v>
      </c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>
        <v>11689.42</v>
      </c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 t="s">
        <v>43</v>
      </c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 t="s">
        <v>43</v>
      </c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>
        <f t="shared" si="12"/>
        <v>11689.42</v>
      </c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>
        <v>0</v>
      </c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>
        <f t="shared" si="9"/>
        <v>28110.58</v>
      </c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</row>
    <row r="95" spans="1:166" ht="39" customHeight="1">
      <c r="A95" s="67" t="s">
        <v>183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8"/>
      <c r="AK95" s="60" t="s">
        <v>159</v>
      </c>
      <c r="AL95" s="61"/>
      <c r="AM95" s="61"/>
      <c r="AN95" s="61"/>
      <c r="AO95" s="61"/>
      <c r="AP95" s="62"/>
      <c r="AQ95" s="57" t="s">
        <v>240</v>
      </c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>
        <v>4101000</v>
      </c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>
        <f t="shared" si="11"/>
        <v>4101000</v>
      </c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>
        <v>1205094</v>
      </c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 t="s">
        <v>43</v>
      </c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 t="s">
        <v>43</v>
      </c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>
        <f t="shared" si="12"/>
        <v>1205094</v>
      </c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>
        <v>0</v>
      </c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>
        <f t="shared" si="9"/>
        <v>2895906</v>
      </c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</row>
    <row r="96" spans="1:166" ht="41.25" customHeight="1">
      <c r="A96" s="58" t="s">
        <v>180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9"/>
      <c r="AK96" s="60" t="s">
        <v>194</v>
      </c>
      <c r="AL96" s="61"/>
      <c r="AM96" s="61"/>
      <c r="AN96" s="61"/>
      <c r="AO96" s="61"/>
      <c r="AP96" s="62"/>
      <c r="AQ96" s="57" t="s">
        <v>241</v>
      </c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>
        <v>14200</v>
      </c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>
        <f t="shared" si="11"/>
        <v>14200</v>
      </c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>
        <v>4401.39</v>
      </c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 t="s">
        <v>43</v>
      </c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 t="s">
        <v>43</v>
      </c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>
        <f t="shared" si="12"/>
        <v>4401.39</v>
      </c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>
        <v>0</v>
      </c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>
        <f t="shared" si="9"/>
        <v>9798.61</v>
      </c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</row>
    <row r="97" spans="1:166" ht="42" customHeight="1">
      <c r="A97" s="67" t="s">
        <v>183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8"/>
      <c r="AK97" s="60" t="s">
        <v>91</v>
      </c>
      <c r="AL97" s="61"/>
      <c r="AM97" s="61"/>
      <c r="AN97" s="61"/>
      <c r="AO97" s="61"/>
      <c r="AP97" s="62"/>
      <c r="AQ97" s="57" t="s">
        <v>242</v>
      </c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>
        <v>15710700</v>
      </c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>
        <f t="shared" si="11"/>
        <v>15710700</v>
      </c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>
        <v>5264540</v>
      </c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 t="s">
        <v>43</v>
      </c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 t="s">
        <v>43</v>
      </c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>
        <f t="shared" si="12"/>
        <v>5264540</v>
      </c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>
        <v>0</v>
      </c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>
        <f t="shared" si="9"/>
        <v>10446160</v>
      </c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</row>
    <row r="98" spans="1:166" ht="32.25" customHeight="1">
      <c r="A98" s="58" t="s">
        <v>180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9"/>
      <c r="AK98" s="60" t="s">
        <v>92</v>
      </c>
      <c r="AL98" s="61"/>
      <c r="AM98" s="61"/>
      <c r="AN98" s="61"/>
      <c r="AO98" s="61"/>
      <c r="AP98" s="62"/>
      <c r="AQ98" s="57" t="s">
        <v>243</v>
      </c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>
        <v>39200</v>
      </c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>
        <f>SUM(BC98)</f>
        <v>39200</v>
      </c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>
        <v>7995.49</v>
      </c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 t="s">
        <v>43</v>
      </c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 t="s">
        <v>43</v>
      </c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>
        <f t="shared" si="12"/>
        <v>7995.49</v>
      </c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>
        <v>0</v>
      </c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>
        <f>SUM(BU98-DX98)</f>
        <v>31204.510000000002</v>
      </c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</row>
    <row r="99" spans="1:166" ht="36.75" customHeight="1">
      <c r="A99" s="67" t="s">
        <v>183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8"/>
      <c r="AK99" s="60" t="s">
        <v>93</v>
      </c>
      <c r="AL99" s="61"/>
      <c r="AM99" s="61"/>
      <c r="AN99" s="61"/>
      <c r="AO99" s="61"/>
      <c r="AP99" s="62"/>
      <c r="AQ99" s="57" t="s">
        <v>244</v>
      </c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>
        <v>3916055.93</v>
      </c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>
        <f>SUM(BC99)</f>
        <v>3916055.93</v>
      </c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>
        <v>824278</v>
      </c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 t="s">
        <v>43</v>
      </c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 t="s">
        <v>43</v>
      </c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>
        <f t="shared" si="12"/>
        <v>824278</v>
      </c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>
        <v>0</v>
      </c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>
        <f>SUM(BU99-DX99)</f>
        <v>3091777.93</v>
      </c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</row>
    <row r="100" spans="1:166" ht="36.75" customHeight="1">
      <c r="A100" s="67" t="s">
        <v>183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8"/>
      <c r="AK100" s="60" t="s">
        <v>94</v>
      </c>
      <c r="AL100" s="61"/>
      <c r="AM100" s="61"/>
      <c r="AN100" s="61"/>
      <c r="AO100" s="61"/>
      <c r="AP100" s="62"/>
      <c r="AQ100" s="57" t="s">
        <v>268</v>
      </c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>
        <v>132344.07</v>
      </c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>
        <f>SUM(BC100)</f>
        <v>132344.07</v>
      </c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>
        <v>132344.07</v>
      </c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 t="s">
        <v>43</v>
      </c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 t="s">
        <v>43</v>
      </c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>
        <f>CH100</f>
        <v>132344.07</v>
      </c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>
        <v>0</v>
      </c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>
        <f>SUM(BU100-DX100)</f>
        <v>0</v>
      </c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</row>
    <row r="101" spans="1:166" ht="33.75" customHeight="1">
      <c r="A101" s="58" t="s">
        <v>180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9"/>
      <c r="AK101" s="60" t="s">
        <v>195</v>
      </c>
      <c r="AL101" s="61"/>
      <c r="AM101" s="61"/>
      <c r="AN101" s="61"/>
      <c r="AO101" s="61"/>
      <c r="AP101" s="62"/>
      <c r="AQ101" s="57" t="s">
        <v>245</v>
      </c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>
        <v>700</v>
      </c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>
        <f t="shared" si="11"/>
        <v>700</v>
      </c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>
        <v>154.32</v>
      </c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 t="s">
        <v>43</v>
      </c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 t="s">
        <v>43</v>
      </c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>
        <f aca="true" t="shared" si="13" ref="DX101:DX107">CH101</f>
        <v>154.32</v>
      </c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>
        <v>0</v>
      </c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>
        <f t="shared" si="9"/>
        <v>545.6800000000001</v>
      </c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</row>
    <row r="102" spans="1:166" ht="35.25" customHeight="1">
      <c r="A102" s="67" t="s">
        <v>183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8"/>
      <c r="AK102" s="60" t="s">
        <v>197</v>
      </c>
      <c r="AL102" s="61"/>
      <c r="AM102" s="61"/>
      <c r="AN102" s="61"/>
      <c r="AO102" s="61"/>
      <c r="AP102" s="62"/>
      <c r="AQ102" s="57" t="s">
        <v>246</v>
      </c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>
        <v>75700</v>
      </c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>
        <f t="shared" si="11"/>
        <v>75700</v>
      </c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>
        <v>15909</v>
      </c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 t="s">
        <v>43</v>
      </c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 t="s">
        <v>43</v>
      </c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>
        <f t="shared" si="13"/>
        <v>15909</v>
      </c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>
        <v>0</v>
      </c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>
        <f t="shared" si="9"/>
        <v>59791</v>
      </c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</row>
    <row r="103" spans="1:166" ht="37.5" customHeight="1">
      <c r="A103" s="58" t="s">
        <v>180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9"/>
      <c r="AK103" s="60" t="s">
        <v>95</v>
      </c>
      <c r="AL103" s="61"/>
      <c r="AM103" s="61"/>
      <c r="AN103" s="61"/>
      <c r="AO103" s="61"/>
      <c r="AP103" s="62"/>
      <c r="AQ103" s="57" t="s">
        <v>257</v>
      </c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>
        <v>100</v>
      </c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>
        <f t="shared" si="11"/>
        <v>100</v>
      </c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>
        <v>29.4</v>
      </c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 t="s">
        <v>43</v>
      </c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 t="s">
        <v>43</v>
      </c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>
        <f t="shared" si="13"/>
        <v>29.4</v>
      </c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>
        <v>0</v>
      </c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>
        <f>BC103-DX103</f>
        <v>70.6</v>
      </c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</row>
    <row r="104" spans="1:166" ht="36" customHeight="1">
      <c r="A104" s="67" t="s">
        <v>183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8"/>
      <c r="AK104" s="60" t="s">
        <v>196</v>
      </c>
      <c r="AL104" s="61"/>
      <c r="AM104" s="61"/>
      <c r="AN104" s="61"/>
      <c r="AO104" s="61"/>
      <c r="AP104" s="69"/>
      <c r="AQ104" s="57" t="s">
        <v>256</v>
      </c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>
        <v>14200</v>
      </c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>
        <f t="shared" si="11"/>
        <v>14200</v>
      </c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>
        <v>3030.85</v>
      </c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 t="s">
        <v>43</v>
      </c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 t="s">
        <v>43</v>
      </c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>
        <f t="shared" si="13"/>
        <v>3030.85</v>
      </c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>
        <v>0</v>
      </c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>
        <f>BC104-DX104</f>
        <v>11169.15</v>
      </c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</row>
    <row r="105" spans="1:166" ht="36" customHeight="1">
      <c r="A105" s="58" t="s">
        <v>180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9"/>
      <c r="AK105" s="60" t="s">
        <v>160</v>
      </c>
      <c r="AL105" s="61"/>
      <c r="AM105" s="61"/>
      <c r="AN105" s="61"/>
      <c r="AO105" s="61"/>
      <c r="AP105" s="62"/>
      <c r="AQ105" s="57" t="s">
        <v>269</v>
      </c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>
        <v>83.84</v>
      </c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>
        <f>SUM(BC105)</f>
        <v>83.84</v>
      </c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>
        <v>83.84</v>
      </c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 t="s">
        <v>43</v>
      </c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 t="s">
        <v>43</v>
      </c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>
        <f>CH105</f>
        <v>83.84</v>
      </c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>
        <v>0</v>
      </c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>
        <f>SUM(BU105-DX105)</f>
        <v>0</v>
      </c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</row>
    <row r="106" spans="1:166" ht="36" customHeight="1">
      <c r="A106" s="67" t="s">
        <v>183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8"/>
      <c r="AK106" s="60" t="s">
        <v>96</v>
      </c>
      <c r="AL106" s="61"/>
      <c r="AM106" s="61"/>
      <c r="AN106" s="61"/>
      <c r="AO106" s="61"/>
      <c r="AP106" s="69"/>
      <c r="AQ106" s="57" t="s">
        <v>262</v>
      </c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>
        <v>28643</v>
      </c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>
        <f>SUM(BC106)</f>
        <v>28643</v>
      </c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>
        <v>28643</v>
      </c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 t="s">
        <v>43</v>
      </c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 t="s">
        <v>43</v>
      </c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>
        <f>CH106</f>
        <v>28643</v>
      </c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>
        <v>0</v>
      </c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>
        <f>BC106-DX106</f>
        <v>0</v>
      </c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</row>
    <row r="107" spans="1:166" ht="36" customHeight="1">
      <c r="A107" s="67" t="s">
        <v>183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8"/>
      <c r="AK107" s="60" t="s">
        <v>161</v>
      </c>
      <c r="AL107" s="61"/>
      <c r="AM107" s="61"/>
      <c r="AN107" s="61"/>
      <c r="AO107" s="61"/>
      <c r="AP107" s="69"/>
      <c r="AQ107" s="57" t="s">
        <v>286</v>
      </c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>
        <v>289700</v>
      </c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>
        <f t="shared" si="11"/>
        <v>289700</v>
      </c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>
        <v>45219.3</v>
      </c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 t="s">
        <v>43</v>
      </c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 t="s">
        <v>43</v>
      </c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>
        <f t="shared" si="13"/>
        <v>45219.3</v>
      </c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>
        <v>0</v>
      </c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>
        <f t="shared" si="9"/>
        <v>244480.7</v>
      </c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</row>
    <row r="108" spans="1:166" ht="36" customHeight="1">
      <c r="A108" s="67" t="s">
        <v>183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8"/>
      <c r="AK108" s="60" t="s">
        <v>111</v>
      </c>
      <c r="AL108" s="61"/>
      <c r="AM108" s="61"/>
      <c r="AN108" s="61"/>
      <c r="AO108" s="61"/>
      <c r="AP108" s="69"/>
      <c r="AQ108" s="57" t="s">
        <v>287</v>
      </c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>
        <v>16161200</v>
      </c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>
        <f>SUM(BC108)</f>
        <v>16161200</v>
      </c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>
        <v>5667787.77</v>
      </c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 t="s">
        <v>43</v>
      </c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 t="s">
        <v>43</v>
      </c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>
        <f>CH108</f>
        <v>5667787.77</v>
      </c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>
        <v>0</v>
      </c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>
        <f>SUM(BU108-DX108)</f>
        <v>10493412.23</v>
      </c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</row>
    <row r="109" spans="1:166" ht="36" customHeight="1">
      <c r="A109" s="67" t="s">
        <v>183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8"/>
      <c r="AK109" s="60" t="s">
        <v>111</v>
      </c>
      <c r="AL109" s="61"/>
      <c r="AM109" s="61"/>
      <c r="AN109" s="61"/>
      <c r="AO109" s="61"/>
      <c r="AP109" s="69"/>
      <c r="AQ109" s="57" t="s">
        <v>298</v>
      </c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>
        <v>2613300</v>
      </c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>
        <f>SUM(BC109)</f>
        <v>2613300</v>
      </c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>
        <v>42004</v>
      </c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 t="s">
        <v>43</v>
      </c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 t="s">
        <v>43</v>
      </c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>
        <f>CH109</f>
        <v>42004</v>
      </c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>
        <v>0</v>
      </c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>
        <f>SUM(BU109-DX109)</f>
        <v>2571296</v>
      </c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</row>
    <row r="110" spans="1:166" ht="36" customHeight="1">
      <c r="A110" s="58" t="s">
        <v>180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9"/>
      <c r="AK110" s="60" t="s">
        <v>162</v>
      </c>
      <c r="AL110" s="61"/>
      <c r="AM110" s="61"/>
      <c r="AN110" s="61"/>
      <c r="AO110" s="61"/>
      <c r="AP110" s="69"/>
      <c r="AQ110" s="101" t="s">
        <v>274</v>
      </c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57">
        <v>319000</v>
      </c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>
        <f>SUM(BC110)</f>
        <v>319000</v>
      </c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>
        <v>51956.48</v>
      </c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 t="s">
        <v>43</v>
      </c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 t="s">
        <v>43</v>
      </c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>
        <f>CH110</f>
        <v>51956.48</v>
      </c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>
        <v>0</v>
      </c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>
        <f>SUM(BU110-DX110)</f>
        <v>267043.52</v>
      </c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</row>
    <row r="111" spans="1:166" ht="33.75" customHeight="1" thickBot="1">
      <c r="A111" s="67" t="s">
        <v>183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8"/>
      <c r="AK111" s="60" t="s">
        <v>278</v>
      </c>
      <c r="AL111" s="61"/>
      <c r="AM111" s="61"/>
      <c r="AN111" s="61"/>
      <c r="AO111" s="61"/>
      <c r="AP111" s="69"/>
      <c r="AQ111" s="101" t="s">
        <v>288</v>
      </c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57">
        <v>21269800</v>
      </c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>
        <f>SUM(BC111)</f>
        <v>21269800</v>
      </c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>
        <v>5356337.72</v>
      </c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 t="s">
        <v>43</v>
      </c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 t="s">
        <v>43</v>
      </c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>
        <f>CH111</f>
        <v>5356337.72</v>
      </c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>
        <v>0</v>
      </c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>
        <f>SUM(BU111-DX111)</f>
        <v>15913462.280000001</v>
      </c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7"/>
    </row>
    <row r="112" spans="1:166" ht="26.25" customHeight="1" thickBot="1">
      <c r="A112" s="58" t="s">
        <v>184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60" t="s">
        <v>112</v>
      </c>
      <c r="AL112" s="61"/>
      <c r="AM112" s="61"/>
      <c r="AN112" s="61"/>
      <c r="AO112" s="61"/>
      <c r="AP112" s="62"/>
      <c r="AQ112" s="63" t="s">
        <v>255</v>
      </c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4">
        <v>260700</v>
      </c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3">
        <f t="shared" si="11"/>
        <v>260700</v>
      </c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4">
        <v>64643.75</v>
      </c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 t="s">
        <v>43</v>
      </c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 t="s">
        <v>43</v>
      </c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3">
        <f aca="true" t="shared" si="14" ref="DX112:DX122">SUM(CH112)</f>
        <v>64643.75</v>
      </c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4">
        <v>0</v>
      </c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3">
        <f aca="true" t="shared" si="15" ref="EX112:EX120">SUM(BU112-DX112)</f>
        <v>196056.25</v>
      </c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70"/>
    </row>
    <row r="113" spans="1:166" ht="38.25" customHeight="1" thickBot="1">
      <c r="A113" s="58" t="s">
        <v>185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60" t="s">
        <v>163</v>
      </c>
      <c r="AL113" s="61"/>
      <c r="AM113" s="61"/>
      <c r="AN113" s="61"/>
      <c r="AO113" s="61"/>
      <c r="AP113" s="62"/>
      <c r="AQ113" s="63" t="s">
        <v>254</v>
      </c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4">
        <v>37600</v>
      </c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3">
        <f t="shared" si="11"/>
        <v>37600</v>
      </c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4">
        <v>9388.8</v>
      </c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 t="s">
        <v>43</v>
      </c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 t="s">
        <v>43</v>
      </c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3">
        <f t="shared" si="14"/>
        <v>9388.8</v>
      </c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4">
        <v>0</v>
      </c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3">
        <f t="shared" si="15"/>
        <v>28211.2</v>
      </c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70"/>
    </row>
    <row r="114" spans="1:166" ht="52.5" customHeight="1" thickBot="1">
      <c r="A114" s="58" t="s">
        <v>186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60" t="s">
        <v>164</v>
      </c>
      <c r="AL114" s="61"/>
      <c r="AM114" s="61"/>
      <c r="AN114" s="61"/>
      <c r="AO114" s="61"/>
      <c r="AP114" s="62"/>
      <c r="AQ114" s="63" t="s">
        <v>253</v>
      </c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4">
        <v>90000</v>
      </c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3">
        <f t="shared" si="11"/>
        <v>90000</v>
      </c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4">
        <v>15170.54</v>
      </c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 t="s">
        <v>43</v>
      </c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 t="s">
        <v>43</v>
      </c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3">
        <f t="shared" si="14"/>
        <v>15170.54</v>
      </c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4">
        <v>0</v>
      </c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3">
        <f t="shared" si="15"/>
        <v>74829.45999999999</v>
      </c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70"/>
    </row>
    <row r="115" spans="1:166" ht="39" customHeight="1" thickBot="1">
      <c r="A115" s="58" t="s">
        <v>180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9"/>
      <c r="AK115" s="60" t="s">
        <v>165</v>
      </c>
      <c r="AL115" s="61"/>
      <c r="AM115" s="61"/>
      <c r="AN115" s="61"/>
      <c r="AO115" s="61"/>
      <c r="AP115" s="62"/>
      <c r="AQ115" s="84" t="s">
        <v>252</v>
      </c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9"/>
      <c r="BC115" s="71">
        <v>286500</v>
      </c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3"/>
      <c r="BU115" s="84">
        <f t="shared" si="11"/>
        <v>286500</v>
      </c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9"/>
      <c r="CH115" s="71">
        <v>181971.97</v>
      </c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3"/>
      <c r="CX115" s="71" t="s">
        <v>43</v>
      </c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3"/>
      <c r="DK115" s="71" t="s">
        <v>43</v>
      </c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3"/>
      <c r="DX115" s="84">
        <f t="shared" si="14"/>
        <v>181971.97</v>
      </c>
      <c r="DY115" s="85"/>
      <c r="DZ115" s="85"/>
      <c r="EA115" s="85"/>
      <c r="EB115" s="85"/>
      <c r="EC115" s="85"/>
      <c r="ED115" s="85"/>
      <c r="EE115" s="85"/>
      <c r="EF115" s="85"/>
      <c r="EG115" s="85"/>
      <c r="EH115" s="85"/>
      <c r="EI115" s="85"/>
      <c r="EJ115" s="89"/>
      <c r="EK115" s="71">
        <v>0</v>
      </c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3"/>
      <c r="EX115" s="84">
        <f t="shared" si="15"/>
        <v>104528.03</v>
      </c>
      <c r="EY115" s="85"/>
      <c r="EZ115" s="85"/>
      <c r="FA115" s="85"/>
      <c r="FB115" s="85"/>
      <c r="FC115" s="85"/>
      <c r="FD115" s="85"/>
      <c r="FE115" s="85"/>
      <c r="FF115" s="85"/>
      <c r="FG115" s="85"/>
      <c r="FH115" s="85"/>
      <c r="FI115" s="85"/>
      <c r="FJ115" s="86"/>
    </row>
    <row r="116" spans="1:166" ht="24.75" customHeight="1" thickBot="1">
      <c r="A116" s="58" t="s">
        <v>184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60" t="s">
        <v>166</v>
      </c>
      <c r="AL116" s="61"/>
      <c r="AM116" s="61"/>
      <c r="AN116" s="61"/>
      <c r="AO116" s="61"/>
      <c r="AP116" s="62"/>
      <c r="AQ116" s="99" t="s">
        <v>247</v>
      </c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64">
        <v>6137200</v>
      </c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3">
        <f aca="true" t="shared" si="16" ref="BU116:BU121">SUM(BC116)</f>
        <v>6137200</v>
      </c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4">
        <v>1754295.73</v>
      </c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 t="s">
        <v>43</v>
      </c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 t="s">
        <v>43</v>
      </c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3">
        <f t="shared" si="14"/>
        <v>1754295.73</v>
      </c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4">
        <v>0</v>
      </c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3">
        <f t="shared" si="15"/>
        <v>4382904.27</v>
      </c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70"/>
    </row>
    <row r="117" spans="1:166" ht="36.75" customHeight="1" thickBot="1">
      <c r="A117" s="58" t="s">
        <v>185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60" t="s">
        <v>167</v>
      </c>
      <c r="AL117" s="61"/>
      <c r="AM117" s="61"/>
      <c r="AN117" s="61"/>
      <c r="AO117" s="61"/>
      <c r="AP117" s="62"/>
      <c r="AQ117" s="63" t="s">
        <v>248</v>
      </c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4">
        <v>621500</v>
      </c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3">
        <f t="shared" si="16"/>
        <v>621500</v>
      </c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4">
        <v>160574.05</v>
      </c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 t="s">
        <v>43</v>
      </c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 t="s">
        <v>43</v>
      </c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3">
        <f t="shared" si="14"/>
        <v>160574.05</v>
      </c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4">
        <v>0</v>
      </c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3">
        <f t="shared" si="15"/>
        <v>460925.95</v>
      </c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70"/>
    </row>
    <row r="118" spans="1:166" ht="49.5" customHeight="1" thickBot="1">
      <c r="A118" s="58" t="s">
        <v>186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60" t="s">
        <v>168</v>
      </c>
      <c r="AL118" s="61"/>
      <c r="AM118" s="61"/>
      <c r="AN118" s="61"/>
      <c r="AO118" s="61"/>
      <c r="AP118" s="62"/>
      <c r="AQ118" s="98" t="s">
        <v>249</v>
      </c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64">
        <v>1853400</v>
      </c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3">
        <f t="shared" si="16"/>
        <v>1853400</v>
      </c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4">
        <v>436091.79</v>
      </c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 t="s">
        <v>43</v>
      </c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 t="s">
        <v>43</v>
      </c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3">
        <f t="shared" si="14"/>
        <v>436091.79</v>
      </c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4">
        <v>0</v>
      </c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3">
        <f t="shared" si="15"/>
        <v>1417308.21</v>
      </c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70"/>
    </row>
    <row r="119" spans="1:166" ht="37.5" customHeight="1" thickBot="1">
      <c r="A119" s="58" t="s">
        <v>180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9"/>
      <c r="AK119" s="60" t="s">
        <v>265</v>
      </c>
      <c r="AL119" s="61"/>
      <c r="AM119" s="61"/>
      <c r="AN119" s="61"/>
      <c r="AO119" s="61"/>
      <c r="AP119" s="62"/>
      <c r="AQ119" s="64" t="s">
        <v>250</v>
      </c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>
        <v>517400</v>
      </c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3">
        <f t="shared" si="16"/>
        <v>517400</v>
      </c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4">
        <v>224232.79</v>
      </c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 t="s">
        <v>43</v>
      </c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 t="s">
        <v>43</v>
      </c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3">
        <f t="shared" si="14"/>
        <v>224232.79</v>
      </c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4">
        <v>0</v>
      </c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3">
        <f t="shared" si="15"/>
        <v>293167.20999999996</v>
      </c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70"/>
    </row>
    <row r="120" spans="1:166" ht="14.25" customHeight="1" thickBot="1">
      <c r="A120" s="87" t="s">
        <v>187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60" t="s">
        <v>266</v>
      </c>
      <c r="AL120" s="61"/>
      <c r="AM120" s="61"/>
      <c r="AN120" s="61"/>
      <c r="AO120" s="61"/>
      <c r="AP120" s="62"/>
      <c r="AQ120" s="88" t="s">
        <v>251</v>
      </c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64">
        <v>1700</v>
      </c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3">
        <f t="shared" si="16"/>
        <v>1700</v>
      </c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4">
        <v>402</v>
      </c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 t="s">
        <v>43</v>
      </c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 t="s">
        <v>43</v>
      </c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3">
        <f t="shared" si="14"/>
        <v>402</v>
      </c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4">
        <v>0</v>
      </c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3">
        <f t="shared" si="15"/>
        <v>1298</v>
      </c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70"/>
    </row>
    <row r="121" spans="1:166" ht="14.25" customHeight="1" thickBot="1">
      <c r="A121" s="87" t="s">
        <v>264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60" t="s">
        <v>267</v>
      </c>
      <c r="AL121" s="61"/>
      <c r="AM121" s="61"/>
      <c r="AN121" s="61"/>
      <c r="AO121" s="61"/>
      <c r="AP121" s="62"/>
      <c r="AQ121" s="88" t="s">
        <v>263</v>
      </c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64">
        <v>10000</v>
      </c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3">
        <f t="shared" si="16"/>
        <v>10000</v>
      </c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4">
        <v>4674.79</v>
      </c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 t="s">
        <v>43</v>
      </c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 t="s">
        <v>43</v>
      </c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3">
        <f>SUM(CH121)</f>
        <v>4674.79</v>
      </c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4">
        <v>0</v>
      </c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3">
        <f>SUM(BU121-DX121)</f>
        <v>5325.21</v>
      </c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70"/>
    </row>
    <row r="122" spans="1:166" ht="26.25" customHeight="1" thickBot="1">
      <c r="A122" s="93" t="s">
        <v>97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4"/>
      <c r="AK122" s="95" t="s">
        <v>98</v>
      </c>
      <c r="AL122" s="96"/>
      <c r="AM122" s="96"/>
      <c r="AN122" s="96"/>
      <c r="AO122" s="96"/>
      <c r="AP122" s="96"/>
      <c r="AQ122" s="97" t="s">
        <v>33</v>
      </c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1" t="s">
        <v>33</v>
      </c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 t="s">
        <v>33</v>
      </c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>
        <f>SUM(-Лист2!BC8)</f>
        <v>401328.6599999666</v>
      </c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 t="s">
        <v>43</v>
      </c>
      <c r="CY122" s="91"/>
      <c r="CZ122" s="91"/>
      <c r="DA122" s="91"/>
      <c r="DB122" s="91"/>
      <c r="DC122" s="91"/>
      <c r="DD122" s="91"/>
      <c r="DE122" s="91"/>
      <c r="DF122" s="91"/>
      <c r="DG122" s="91"/>
      <c r="DH122" s="91"/>
      <c r="DI122" s="91"/>
      <c r="DJ122" s="91"/>
      <c r="DK122" s="91" t="s">
        <v>43</v>
      </c>
      <c r="DL122" s="91"/>
      <c r="DM122" s="91"/>
      <c r="DN122" s="91"/>
      <c r="DO122" s="91"/>
      <c r="DP122" s="91"/>
      <c r="DQ122" s="91"/>
      <c r="DR122" s="91"/>
      <c r="DS122" s="91"/>
      <c r="DT122" s="91"/>
      <c r="DU122" s="91"/>
      <c r="DV122" s="91"/>
      <c r="DW122" s="91"/>
      <c r="DX122" s="91">
        <f t="shared" si="14"/>
        <v>401328.6599999666</v>
      </c>
      <c r="DY122" s="91"/>
      <c r="DZ122" s="91"/>
      <c r="EA122" s="91"/>
      <c r="EB122" s="91"/>
      <c r="EC122" s="91"/>
      <c r="ED122" s="91"/>
      <c r="EE122" s="91"/>
      <c r="EF122" s="91"/>
      <c r="EG122" s="91"/>
      <c r="EH122" s="91"/>
      <c r="EI122" s="91"/>
      <c r="EJ122" s="91"/>
      <c r="EK122" s="91" t="s">
        <v>33</v>
      </c>
      <c r="EL122" s="91"/>
      <c r="EM122" s="91"/>
      <c r="EN122" s="91"/>
      <c r="EO122" s="91"/>
      <c r="EP122" s="91"/>
      <c r="EQ122" s="91"/>
      <c r="ER122" s="91"/>
      <c r="ES122" s="91"/>
      <c r="ET122" s="91"/>
      <c r="EU122" s="91"/>
      <c r="EV122" s="91"/>
      <c r="EW122" s="91"/>
      <c r="EX122" s="91" t="s">
        <v>33</v>
      </c>
      <c r="EY122" s="91"/>
      <c r="EZ122" s="91"/>
      <c r="FA122" s="91"/>
      <c r="FB122" s="91"/>
      <c r="FC122" s="91"/>
      <c r="FD122" s="91"/>
      <c r="FE122" s="91"/>
      <c r="FF122" s="91"/>
      <c r="FG122" s="91"/>
      <c r="FH122" s="91"/>
      <c r="FI122" s="91"/>
      <c r="FJ122" s="92"/>
    </row>
    <row r="123" spans="1:166" ht="26.2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6"/>
      <c r="AL123" s="36"/>
      <c r="AM123" s="36"/>
      <c r="AN123" s="36"/>
      <c r="AO123" s="36"/>
      <c r="AP123" s="36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</row>
    <row r="124" spans="1:166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14"/>
      <c r="BC124" s="7"/>
      <c r="BD124" s="7"/>
      <c r="BE124" s="7"/>
      <c r="BF124" s="7"/>
      <c r="BG124" s="7"/>
      <c r="BH124" s="7"/>
      <c r="BI124" s="7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</row>
    <row r="125" spans="18:60" ht="14.25" customHeight="1"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3"/>
      <c r="AG125" s="3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 spans="18:60" ht="14.25" customHeight="1"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3"/>
      <c r="AG126" s="3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 spans="18:60" ht="14.25" customHeight="1"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3"/>
      <c r="AG127" s="3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8:60" ht="14.25" customHeight="1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"/>
      <c r="AG128" s="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</sheetData>
  <sheetProtection/>
  <mergeCells count="1000">
    <mergeCell ref="DK109:DW109"/>
    <mergeCell ref="DX109:EJ109"/>
    <mergeCell ref="EK109:EW109"/>
    <mergeCell ref="EX109:FJ109"/>
    <mergeCell ref="AK109:AP109"/>
    <mergeCell ref="AQ109:BB109"/>
    <mergeCell ref="BC109:BT109"/>
    <mergeCell ref="BU109:CG109"/>
    <mergeCell ref="CH109:CW109"/>
    <mergeCell ref="CX109:DJ109"/>
    <mergeCell ref="A67:AJ67"/>
    <mergeCell ref="AK67:AP67"/>
    <mergeCell ref="AQ67:BB67"/>
    <mergeCell ref="BC67:BT67"/>
    <mergeCell ref="BU67:CG67"/>
    <mergeCell ref="BC107:BT107"/>
    <mergeCell ref="BU76:CG76"/>
    <mergeCell ref="AK78:AP78"/>
    <mergeCell ref="A72:AJ72"/>
    <mergeCell ref="AK72:AP72"/>
    <mergeCell ref="CX67:DJ67"/>
    <mergeCell ref="DK67:DW67"/>
    <mergeCell ref="DX67:EJ67"/>
    <mergeCell ref="EK67:EW67"/>
    <mergeCell ref="EX67:FJ67"/>
    <mergeCell ref="DK113:DW113"/>
    <mergeCell ref="EK70:EW70"/>
    <mergeCell ref="DX75:EJ75"/>
    <mergeCell ref="EX78:FJ78"/>
    <mergeCell ref="EX82:FJ82"/>
    <mergeCell ref="A113:AJ113"/>
    <mergeCell ref="AK113:AP113"/>
    <mergeCell ref="BC114:BT114"/>
    <mergeCell ref="CX110:DJ110"/>
    <mergeCell ref="BC75:BT75"/>
    <mergeCell ref="BU75:CG75"/>
    <mergeCell ref="AK107:AP107"/>
    <mergeCell ref="AQ75:BB75"/>
    <mergeCell ref="CX112:DJ112"/>
    <mergeCell ref="A109:AJ109"/>
    <mergeCell ref="CH112:CW112"/>
    <mergeCell ref="CH113:CW113"/>
    <mergeCell ref="A110:AJ110"/>
    <mergeCell ref="AK110:AP110"/>
    <mergeCell ref="AQ110:BB110"/>
    <mergeCell ref="BC110:BT110"/>
    <mergeCell ref="BU110:CG110"/>
    <mergeCell ref="AQ113:BB113"/>
    <mergeCell ref="AQ112:BB112"/>
    <mergeCell ref="AK112:AP112"/>
    <mergeCell ref="AQ59:BB59"/>
    <mergeCell ref="ET31:FJ31"/>
    <mergeCell ref="A28:AM28"/>
    <mergeCell ref="CF28:CV28"/>
    <mergeCell ref="CX59:DJ59"/>
    <mergeCell ref="EX52:FJ52"/>
    <mergeCell ref="EE28:ES28"/>
    <mergeCell ref="EE38:ES38"/>
    <mergeCell ref="EK59:EW59"/>
    <mergeCell ref="A58:AJ58"/>
    <mergeCell ref="ET27:FJ27"/>
    <mergeCell ref="DN28:ED28"/>
    <mergeCell ref="DK59:DW59"/>
    <mergeCell ref="ET29:FJ29"/>
    <mergeCell ref="DN31:ED31"/>
    <mergeCell ref="EE31:ES31"/>
    <mergeCell ref="A50:FJ50"/>
    <mergeCell ref="DX59:EJ59"/>
    <mergeCell ref="ET28:FJ28"/>
    <mergeCell ref="A59:AJ59"/>
    <mergeCell ref="CH55:CW55"/>
    <mergeCell ref="CF27:CV27"/>
    <mergeCell ref="CX63:DJ63"/>
    <mergeCell ref="CX66:DJ66"/>
    <mergeCell ref="CF31:CV31"/>
    <mergeCell ref="CW31:DM31"/>
    <mergeCell ref="AN28:AS28"/>
    <mergeCell ref="BK27:CE27"/>
    <mergeCell ref="CW27:DM27"/>
    <mergeCell ref="BK28:CE28"/>
    <mergeCell ref="AK111:AP111"/>
    <mergeCell ref="AQ111:BB111"/>
    <mergeCell ref="BC111:BT111"/>
    <mergeCell ref="BU111:CG111"/>
    <mergeCell ref="DK75:DW75"/>
    <mergeCell ref="AK74:AP74"/>
    <mergeCell ref="CH114:CW114"/>
    <mergeCell ref="EE27:ES27"/>
    <mergeCell ref="DN27:ED27"/>
    <mergeCell ref="A31:AM31"/>
    <mergeCell ref="AN31:AS31"/>
    <mergeCell ref="AT31:BB31"/>
    <mergeCell ref="BU70:CG70"/>
    <mergeCell ref="EK75:EW75"/>
    <mergeCell ref="CH73:CW73"/>
    <mergeCell ref="CX70:DJ70"/>
    <mergeCell ref="CX114:DJ114"/>
    <mergeCell ref="CX113:DJ113"/>
    <mergeCell ref="CX105:DJ105"/>
    <mergeCell ref="DX110:EJ110"/>
    <mergeCell ref="EK83:EW83"/>
    <mergeCell ref="CX92:DJ92"/>
    <mergeCell ref="EK114:EW114"/>
    <mergeCell ref="DX94:EJ94"/>
    <mergeCell ref="EK94:EW94"/>
    <mergeCell ref="CX111:DJ111"/>
    <mergeCell ref="EX105:FJ105"/>
    <mergeCell ref="CH110:CW110"/>
    <mergeCell ref="CX79:DJ79"/>
    <mergeCell ref="EX66:FJ66"/>
    <mergeCell ref="EK72:EW72"/>
    <mergeCell ref="EK110:EW110"/>
    <mergeCell ref="EK74:EW74"/>
    <mergeCell ref="DK80:DW80"/>
    <mergeCell ref="DK74:DW74"/>
    <mergeCell ref="CH67:CW67"/>
    <mergeCell ref="EK69:EW69"/>
    <mergeCell ref="EX72:FJ72"/>
    <mergeCell ref="DK68:DW68"/>
    <mergeCell ref="CX68:DJ68"/>
    <mergeCell ref="DX68:EJ68"/>
    <mergeCell ref="DK69:DW69"/>
    <mergeCell ref="CX69:DJ69"/>
    <mergeCell ref="EX71:FJ71"/>
    <mergeCell ref="CX75:DJ75"/>
    <mergeCell ref="A78:AJ78"/>
    <mergeCell ref="A77:AJ77"/>
    <mergeCell ref="AK75:AP75"/>
    <mergeCell ref="A75:AJ75"/>
    <mergeCell ref="CX72:DJ72"/>
    <mergeCell ref="CH72:CW72"/>
    <mergeCell ref="EK80:EW80"/>
    <mergeCell ref="EK79:EW79"/>
    <mergeCell ref="DX78:EJ78"/>
    <mergeCell ref="DX80:EJ80"/>
    <mergeCell ref="CX81:DJ81"/>
    <mergeCell ref="CH82:CW82"/>
    <mergeCell ref="BU82:CG82"/>
    <mergeCell ref="BU81:CG81"/>
    <mergeCell ref="BC81:BT81"/>
    <mergeCell ref="CH81:CW81"/>
    <mergeCell ref="BU108:CG108"/>
    <mergeCell ref="CH108:CW108"/>
    <mergeCell ref="BC83:BT83"/>
    <mergeCell ref="BC82:BT82"/>
    <mergeCell ref="BC86:BT86"/>
    <mergeCell ref="BC92:BT92"/>
    <mergeCell ref="AQ108:BB108"/>
    <mergeCell ref="DK58:DW58"/>
    <mergeCell ref="CX58:DJ58"/>
    <mergeCell ref="CH63:CW63"/>
    <mergeCell ref="CX65:DJ65"/>
    <mergeCell ref="CH59:CW59"/>
    <mergeCell ref="DK66:DW66"/>
    <mergeCell ref="BU107:CG107"/>
    <mergeCell ref="CH66:CW66"/>
    <mergeCell ref="DK61:DW61"/>
    <mergeCell ref="EX85:FJ85"/>
    <mergeCell ref="EK84:EW84"/>
    <mergeCell ref="CX85:DJ85"/>
    <mergeCell ref="EX81:FJ81"/>
    <mergeCell ref="EX83:FJ83"/>
    <mergeCell ref="EK76:EW76"/>
    <mergeCell ref="EX76:FJ76"/>
    <mergeCell ref="CX76:DJ76"/>
    <mergeCell ref="DX77:EJ77"/>
    <mergeCell ref="CX77:DJ77"/>
    <mergeCell ref="CH69:CW69"/>
    <mergeCell ref="DK62:DW62"/>
    <mergeCell ref="DK72:DW72"/>
    <mergeCell ref="AQ78:BB78"/>
    <mergeCell ref="CX64:DJ64"/>
    <mergeCell ref="CH64:CW64"/>
    <mergeCell ref="CH65:CW65"/>
    <mergeCell ref="CX62:DJ62"/>
    <mergeCell ref="AQ72:BB72"/>
    <mergeCell ref="BC72:BT72"/>
    <mergeCell ref="CX74:DJ74"/>
    <mergeCell ref="AQ74:BB74"/>
    <mergeCell ref="AQ71:BB71"/>
    <mergeCell ref="AQ76:BB76"/>
    <mergeCell ref="AK58:AP58"/>
    <mergeCell ref="AQ62:BB62"/>
    <mergeCell ref="BU60:CG60"/>
    <mergeCell ref="CH60:CW60"/>
    <mergeCell ref="CH70:CW70"/>
    <mergeCell ref="CH68:CW68"/>
    <mergeCell ref="A76:AJ76"/>
    <mergeCell ref="A70:AJ70"/>
    <mergeCell ref="BC69:BT69"/>
    <mergeCell ref="AQ66:BB66"/>
    <mergeCell ref="AQ63:BB63"/>
    <mergeCell ref="AQ64:BB64"/>
    <mergeCell ref="AQ65:BB65"/>
    <mergeCell ref="A73:AJ73"/>
    <mergeCell ref="A63:AJ63"/>
    <mergeCell ref="AK63:AP63"/>
    <mergeCell ref="BC58:BT58"/>
    <mergeCell ref="AQ58:BB58"/>
    <mergeCell ref="AK59:AP59"/>
    <mergeCell ref="BC62:BT62"/>
    <mergeCell ref="CH62:CW62"/>
    <mergeCell ref="CH61:CW61"/>
    <mergeCell ref="AK60:AP60"/>
    <mergeCell ref="BU62:CG62"/>
    <mergeCell ref="BC59:BT59"/>
    <mergeCell ref="BU59:CG59"/>
    <mergeCell ref="A55:AJ55"/>
    <mergeCell ref="AK55:AP55"/>
    <mergeCell ref="BU55:CG55"/>
    <mergeCell ref="A32:AM32"/>
    <mergeCell ref="AN32:AS32"/>
    <mergeCell ref="BK32:CE32"/>
    <mergeCell ref="BU54:CG54"/>
    <mergeCell ref="CF34:CV34"/>
    <mergeCell ref="BC55:BT55"/>
    <mergeCell ref="AK54:AP54"/>
    <mergeCell ref="AN23:AS23"/>
    <mergeCell ref="BK38:CE38"/>
    <mergeCell ref="AT28:BB28"/>
    <mergeCell ref="CF32:CV32"/>
    <mergeCell ref="A23:AM23"/>
    <mergeCell ref="BK30:CE30"/>
    <mergeCell ref="A36:AM36"/>
    <mergeCell ref="AN30:AS30"/>
    <mergeCell ref="A25:AM25"/>
    <mergeCell ref="BK31:CE31"/>
    <mergeCell ref="AT36:BB36"/>
    <mergeCell ref="AT17:BB18"/>
    <mergeCell ref="CW30:DM30"/>
    <mergeCell ref="CW23:DM23"/>
    <mergeCell ref="AN25:AS25"/>
    <mergeCell ref="CW19:DM19"/>
    <mergeCell ref="CF17:ES17"/>
    <mergeCell ref="AN29:AS29"/>
    <mergeCell ref="DN23:ED23"/>
    <mergeCell ref="EE23:ES23"/>
    <mergeCell ref="CW28:DM28"/>
    <mergeCell ref="ET20:FJ20"/>
    <mergeCell ref="ET22:FJ22"/>
    <mergeCell ref="EE21:ES21"/>
    <mergeCell ref="DN21:ED21"/>
    <mergeCell ref="ET21:FJ21"/>
    <mergeCell ref="EE22:ES22"/>
    <mergeCell ref="EE20:ES20"/>
    <mergeCell ref="DN25:ED25"/>
    <mergeCell ref="ET23:FJ23"/>
    <mergeCell ref="CF22:CV22"/>
    <mergeCell ref="DN18:ED18"/>
    <mergeCell ref="CF19:CV19"/>
    <mergeCell ref="BK20:CE20"/>
    <mergeCell ref="BK19:CE19"/>
    <mergeCell ref="CW21:DM21"/>
    <mergeCell ref="DN20:ED20"/>
    <mergeCell ref="BK21:CE21"/>
    <mergeCell ref="BK22:CE22"/>
    <mergeCell ref="AT25:BB25"/>
    <mergeCell ref="AT23:BB23"/>
    <mergeCell ref="CF25:CV25"/>
    <mergeCell ref="CF23:CV23"/>
    <mergeCell ref="BK25:CE25"/>
    <mergeCell ref="BK23:CE23"/>
    <mergeCell ref="AN21:AS21"/>
    <mergeCell ref="A15:FJ15"/>
    <mergeCell ref="ET17:FJ18"/>
    <mergeCell ref="AT20:BB20"/>
    <mergeCell ref="A17:AM18"/>
    <mergeCell ref="EE19:ES19"/>
    <mergeCell ref="AN19:AS19"/>
    <mergeCell ref="CF21:CV21"/>
    <mergeCell ref="AN20:AS20"/>
    <mergeCell ref="CF20:CV20"/>
    <mergeCell ref="A1:EQ1"/>
    <mergeCell ref="A2:EQ2"/>
    <mergeCell ref="ET6:FJ6"/>
    <mergeCell ref="ET1:FJ2"/>
    <mergeCell ref="BJ7:CD7"/>
    <mergeCell ref="CE7:CI7"/>
    <mergeCell ref="ET7:FJ7"/>
    <mergeCell ref="A3:EQ3"/>
    <mergeCell ref="A4:EQ4"/>
    <mergeCell ref="CJ7:CK7"/>
    <mergeCell ref="BK9:EC9"/>
    <mergeCell ref="EE18:ES18"/>
    <mergeCell ref="BK17:CE18"/>
    <mergeCell ref="CF18:CV18"/>
    <mergeCell ref="CW18:DM18"/>
    <mergeCell ref="ET5:FJ5"/>
    <mergeCell ref="ET12:FJ12"/>
    <mergeCell ref="ET8:FJ8"/>
    <mergeCell ref="ET9:FJ9"/>
    <mergeCell ref="EE8:ES8"/>
    <mergeCell ref="A19:AM19"/>
    <mergeCell ref="ET10:FJ10"/>
    <mergeCell ref="ET11:FJ11"/>
    <mergeCell ref="EG11:EQ11"/>
    <mergeCell ref="ET13:FJ13"/>
    <mergeCell ref="AN17:AS18"/>
    <mergeCell ref="ET19:FJ19"/>
    <mergeCell ref="CW25:DM25"/>
    <mergeCell ref="A9:BB9"/>
    <mergeCell ref="EG10:EQ10"/>
    <mergeCell ref="P11:EC11"/>
    <mergeCell ref="EJ12:ES12"/>
    <mergeCell ref="V10:EB10"/>
    <mergeCell ref="DN22:ED22"/>
    <mergeCell ref="A20:AM20"/>
    <mergeCell ref="CW20:DM20"/>
    <mergeCell ref="DN19:ED19"/>
    <mergeCell ref="AT27:BB27"/>
    <mergeCell ref="AT19:BB19"/>
    <mergeCell ref="A26:AM26"/>
    <mergeCell ref="AN26:AS26"/>
    <mergeCell ref="AN24:AS24"/>
    <mergeCell ref="DN24:ED24"/>
    <mergeCell ref="CF24:CV24"/>
    <mergeCell ref="CW22:DM22"/>
    <mergeCell ref="AN22:AS22"/>
    <mergeCell ref="AT22:BB22"/>
    <mergeCell ref="CW29:DM29"/>
    <mergeCell ref="AT30:BB30"/>
    <mergeCell ref="CF30:CV30"/>
    <mergeCell ref="BK29:CE29"/>
    <mergeCell ref="CF29:CV29"/>
    <mergeCell ref="DN29:ED29"/>
    <mergeCell ref="EE32:ES32"/>
    <mergeCell ref="ET32:FJ32"/>
    <mergeCell ref="AT26:BB26"/>
    <mergeCell ref="BK26:CE26"/>
    <mergeCell ref="CW26:DM26"/>
    <mergeCell ref="DN26:ED26"/>
    <mergeCell ref="AT32:BB32"/>
    <mergeCell ref="CW32:DM32"/>
    <mergeCell ref="DN32:ED32"/>
    <mergeCell ref="CF26:CV26"/>
    <mergeCell ref="EE24:ES24"/>
    <mergeCell ref="A21:AM21"/>
    <mergeCell ref="AT21:BB21"/>
    <mergeCell ref="EE26:ES26"/>
    <mergeCell ref="A22:AM22"/>
    <mergeCell ref="CF36:CV36"/>
    <mergeCell ref="A30:AM30"/>
    <mergeCell ref="AN36:AS36"/>
    <mergeCell ref="A24:AM24"/>
    <mergeCell ref="A27:AM27"/>
    <mergeCell ref="ET24:FJ24"/>
    <mergeCell ref="AN37:AS37"/>
    <mergeCell ref="DN36:ED36"/>
    <mergeCell ref="EE36:ES36"/>
    <mergeCell ref="ET36:FJ36"/>
    <mergeCell ref="BK24:CE24"/>
    <mergeCell ref="CW24:DM24"/>
    <mergeCell ref="ET26:FJ26"/>
    <mergeCell ref="AT24:BB24"/>
    <mergeCell ref="BK36:CE36"/>
    <mergeCell ref="AN27:AS27"/>
    <mergeCell ref="A34:AM34"/>
    <mergeCell ref="AN34:AS34"/>
    <mergeCell ref="AQ55:BB55"/>
    <mergeCell ref="A54:AJ54"/>
    <mergeCell ref="BC54:BT54"/>
    <mergeCell ref="A51:AJ52"/>
    <mergeCell ref="AT34:BB34"/>
    <mergeCell ref="BK34:CE34"/>
    <mergeCell ref="BK35:CE35"/>
    <mergeCell ref="A53:AJ53"/>
    <mergeCell ref="A37:AM37"/>
    <mergeCell ref="CW38:DM38"/>
    <mergeCell ref="AT37:BB37"/>
    <mergeCell ref="AQ51:BB52"/>
    <mergeCell ref="BU51:CG52"/>
    <mergeCell ref="A38:AM38"/>
    <mergeCell ref="AN38:AS38"/>
    <mergeCell ref="BC51:BT52"/>
    <mergeCell ref="CF37:CV37"/>
    <mergeCell ref="BK37:CE37"/>
    <mergeCell ref="DK52:DW52"/>
    <mergeCell ref="AQ53:BB53"/>
    <mergeCell ref="CF38:CV38"/>
    <mergeCell ref="CH52:CW52"/>
    <mergeCell ref="CH53:CW53"/>
    <mergeCell ref="CH51:EJ51"/>
    <mergeCell ref="AT38:BB38"/>
    <mergeCell ref="BU53:CG53"/>
    <mergeCell ref="BC53:BT53"/>
    <mergeCell ref="CX52:DJ52"/>
    <mergeCell ref="EX53:FJ53"/>
    <mergeCell ref="DX53:EJ53"/>
    <mergeCell ref="DX52:EJ52"/>
    <mergeCell ref="AK51:AP52"/>
    <mergeCell ref="AQ54:BB54"/>
    <mergeCell ref="DX54:EJ54"/>
    <mergeCell ref="EK54:EW54"/>
    <mergeCell ref="AK53:AP53"/>
    <mergeCell ref="CH54:CW54"/>
    <mergeCell ref="A62:AJ62"/>
    <mergeCell ref="AQ61:BB61"/>
    <mergeCell ref="A61:AJ61"/>
    <mergeCell ref="BU61:CG61"/>
    <mergeCell ref="A60:AJ60"/>
    <mergeCell ref="AK61:AP61"/>
    <mergeCell ref="AK62:AP62"/>
    <mergeCell ref="BC61:BT61"/>
    <mergeCell ref="AQ60:BB60"/>
    <mergeCell ref="BC60:BT60"/>
    <mergeCell ref="BU63:CG63"/>
    <mergeCell ref="BU64:CG64"/>
    <mergeCell ref="BU68:CG68"/>
    <mergeCell ref="BU66:CG66"/>
    <mergeCell ref="BC68:BT68"/>
    <mergeCell ref="BC63:BT63"/>
    <mergeCell ref="BC64:BT64"/>
    <mergeCell ref="BC66:BT66"/>
    <mergeCell ref="BU65:CG65"/>
    <mergeCell ref="AK77:AP77"/>
    <mergeCell ref="AQ69:BB69"/>
    <mergeCell ref="AK69:AP69"/>
    <mergeCell ref="A68:AJ68"/>
    <mergeCell ref="AQ68:BB68"/>
    <mergeCell ref="A74:AJ74"/>
    <mergeCell ref="AK76:AP76"/>
    <mergeCell ref="A69:AJ69"/>
    <mergeCell ref="A71:AJ71"/>
    <mergeCell ref="AK71:AP71"/>
    <mergeCell ref="A66:AJ66"/>
    <mergeCell ref="AK66:AP66"/>
    <mergeCell ref="A65:AJ65"/>
    <mergeCell ref="AK64:AP64"/>
    <mergeCell ref="A64:AJ64"/>
    <mergeCell ref="AK65:AP65"/>
    <mergeCell ref="AK68:AP68"/>
    <mergeCell ref="BC65:BT65"/>
    <mergeCell ref="AQ73:BB73"/>
    <mergeCell ref="AK70:AP70"/>
    <mergeCell ref="BC70:BT70"/>
    <mergeCell ref="AQ70:BB70"/>
    <mergeCell ref="BC71:BT71"/>
    <mergeCell ref="AK73:AP73"/>
    <mergeCell ref="BC73:BT73"/>
    <mergeCell ref="AQ77:BB77"/>
    <mergeCell ref="BC76:BT76"/>
    <mergeCell ref="BC77:BT77"/>
    <mergeCell ref="BC74:BT74"/>
    <mergeCell ref="BU69:CG69"/>
    <mergeCell ref="CX71:DJ71"/>
    <mergeCell ref="BU71:CG71"/>
    <mergeCell ref="CH71:CW71"/>
    <mergeCell ref="BU73:CG73"/>
    <mergeCell ref="BU72:CG72"/>
    <mergeCell ref="DK63:DW63"/>
    <mergeCell ref="DX64:EJ64"/>
    <mergeCell ref="DK64:DW64"/>
    <mergeCell ref="DX63:EJ63"/>
    <mergeCell ref="DX66:EJ66"/>
    <mergeCell ref="DX65:EJ65"/>
    <mergeCell ref="DK65:DW65"/>
    <mergeCell ref="EX74:FJ74"/>
    <mergeCell ref="EK73:EW73"/>
    <mergeCell ref="EK71:EW71"/>
    <mergeCell ref="DX72:EJ72"/>
    <mergeCell ref="DX74:EJ74"/>
    <mergeCell ref="EK63:EW63"/>
    <mergeCell ref="EK66:EW66"/>
    <mergeCell ref="EX73:FJ73"/>
    <mergeCell ref="EX64:FJ64"/>
    <mergeCell ref="EX69:FJ69"/>
    <mergeCell ref="CX73:DJ73"/>
    <mergeCell ref="CH76:CW76"/>
    <mergeCell ref="CH74:CW74"/>
    <mergeCell ref="DK77:DW77"/>
    <mergeCell ref="DK73:DW73"/>
    <mergeCell ref="EX75:FJ75"/>
    <mergeCell ref="EX77:FJ77"/>
    <mergeCell ref="EK77:EW77"/>
    <mergeCell ref="DX76:EJ76"/>
    <mergeCell ref="DK76:DW76"/>
    <mergeCell ref="CH80:CW80"/>
    <mergeCell ref="CH79:CW79"/>
    <mergeCell ref="CX78:DJ78"/>
    <mergeCell ref="EX65:FJ65"/>
    <mergeCell ref="EK65:EW65"/>
    <mergeCell ref="EK68:EW68"/>
    <mergeCell ref="DK71:DW71"/>
    <mergeCell ref="DK70:DW70"/>
    <mergeCell ref="DX70:EJ70"/>
    <mergeCell ref="DX69:EJ69"/>
    <mergeCell ref="BU74:CG74"/>
    <mergeCell ref="DK85:DW85"/>
    <mergeCell ref="DK83:DW83"/>
    <mergeCell ref="DK81:DW81"/>
    <mergeCell ref="CX83:DJ83"/>
    <mergeCell ref="DK78:DW78"/>
    <mergeCell ref="BU83:CG83"/>
    <mergeCell ref="CH83:CW83"/>
    <mergeCell ref="DK79:DW79"/>
    <mergeCell ref="CH75:CW75"/>
    <mergeCell ref="BU77:CG77"/>
    <mergeCell ref="CH77:CW77"/>
    <mergeCell ref="CH102:CW102"/>
    <mergeCell ref="CH87:CW87"/>
    <mergeCell ref="CH92:CW92"/>
    <mergeCell ref="CH100:CW100"/>
    <mergeCell ref="CH89:CW89"/>
    <mergeCell ref="BU86:CG86"/>
    <mergeCell ref="BU92:CG92"/>
    <mergeCell ref="CH91:CW91"/>
    <mergeCell ref="A84:AJ84"/>
    <mergeCell ref="CX90:DJ90"/>
    <mergeCell ref="BC91:BT91"/>
    <mergeCell ref="CH98:CW98"/>
    <mergeCell ref="BC85:BT85"/>
    <mergeCell ref="BU85:CG85"/>
    <mergeCell ref="AK84:AP84"/>
    <mergeCell ref="AQ84:BB84"/>
    <mergeCell ref="BC87:BT87"/>
    <mergeCell ref="BU87:CG87"/>
    <mergeCell ref="BU114:CG114"/>
    <mergeCell ref="BU96:CG96"/>
    <mergeCell ref="BC97:BT97"/>
    <mergeCell ref="BU97:CG97"/>
    <mergeCell ref="BU105:CG105"/>
    <mergeCell ref="BU102:CG102"/>
    <mergeCell ref="BU113:CG113"/>
    <mergeCell ref="BC112:BT112"/>
    <mergeCell ref="BC113:BT113"/>
    <mergeCell ref="BU112:CG112"/>
    <mergeCell ref="AK83:AP83"/>
    <mergeCell ref="AQ83:BB83"/>
    <mergeCell ref="A83:AJ83"/>
    <mergeCell ref="AQ107:BB107"/>
    <mergeCell ref="A107:AJ107"/>
    <mergeCell ref="AQ90:BB90"/>
    <mergeCell ref="A92:AJ92"/>
    <mergeCell ref="AK92:AP92"/>
    <mergeCell ref="AQ86:BB86"/>
    <mergeCell ref="AQ85:BB85"/>
    <mergeCell ref="CH115:CW115"/>
    <mergeCell ref="CX117:DJ117"/>
    <mergeCell ref="DK117:DW117"/>
    <mergeCell ref="A115:AJ115"/>
    <mergeCell ref="AK115:AP115"/>
    <mergeCell ref="AQ115:BB115"/>
    <mergeCell ref="BC115:BT115"/>
    <mergeCell ref="BU115:CG115"/>
    <mergeCell ref="AK116:AP116"/>
    <mergeCell ref="CX115:DJ115"/>
    <mergeCell ref="EX119:FJ119"/>
    <mergeCell ref="BU119:CG119"/>
    <mergeCell ref="CH118:CW118"/>
    <mergeCell ref="CX118:DJ118"/>
    <mergeCell ref="DK118:DW118"/>
    <mergeCell ref="EX118:FJ118"/>
    <mergeCell ref="DK119:DW119"/>
    <mergeCell ref="DX119:EJ119"/>
    <mergeCell ref="EK116:EW116"/>
    <mergeCell ref="EK117:EW117"/>
    <mergeCell ref="DX116:EJ116"/>
    <mergeCell ref="BU116:CG116"/>
    <mergeCell ref="AK117:AP117"/>
    <mergeCell ref="AQ117:BB117"/>
    <mergeCell ref="CX116:DJ116"/>
    <mergeCell ref="DX117:EJ117"/>
    <mergeCell ref="EX116:FJ116"/>
    <mergeCell ref="EX117:FJ117"/>
    <mergeCell ref="DK116:DW116"/>
    <mergeCell ref="BU118:CG118"/>
    <mergeCell ref="CH119:CW119"/>
    <mergeCell ref="AQ116:BB116"/>
    <mergeCell ref="BC116:BT116"/>
    <mergeCell ref="CH116:CW116"/>
    <mergeCell ref="EK119:EW119"/>
    <mergeCell ref="EK118:EW118"/>
    <mergeCell ref="CH121:CW121"/>
    <mergeCell ref="DX118:EJ118"/>
    <mergeCell ref="CX119:DJ119"/>
    <mergeCell ref="A114:AJ114"/>
    <mergeCell ref="A118:AJ118"/>
    <mergeCell ref="AK118:AP118"/>
    <mergeCell ref="AQ118:BB118"/>
    <mergeCell ref="BC118:BT118"/>
    <mergeCell ref="A116:AJ116"/>
    <mergeCell ref="AK114:AP114"/>
    <mergeCell ref="AQ114:BB114"/>
    <mergeCell ref="BC117:BT117"/>
    <mergeCell ref="A117:AJ117"/>
    <mergeCell ref="EK122:EW122"/>
    <mergeCell ref="A119:AJ119"/>
    <mergeCell ref="AK119:AP119"/>
    <mergeCell ref="AQ119:BB119"/>
    <mergeCell ref="BC119:BT119"/>
    <mergeCell ref="A121:AJ121"/>
    <mergeCell ref="AK121:AP121"/>
    <mergeCell ref="BU121:CG121"/>
    <mergeCell ref="AQ121:BB121"/>
    <mergeCell ref="BC121:BT121"/>
    <mergeCell ref="EX122:FJ122"/>
    <mergeCell ref="A122:AJ122"/>
    <mergeCell ref="AK122:AP122"/>
    <mergeCell ref="AQ122:BB122"/>
    <mergeCell ref="BC122:BT122"/>
    <mergeCell ref="BU122:CG122"/>
    <mergeCell ref="CH122:CW122"/>
    <mergeCell ref="DK122:DW122"/>
    <mergeCell ref="CX122:DJ122"/>
    <mergeCell ref="DX122:EJ122"/>
    <mergeCell ref="A80:AJ80"/>
    <mergeCell ref="AQ80:BB80"/>
    <mergeCell ref="BC80:BT80"/>
    <mergeCell ref="A82:AJ82"/>
    <mergeCell ref="AK82:AP82"/>
    <mergeCell ref="A81:AJ81"/>
    <mergeCell ref="AK81:AP81"/>
    <mergeCell ref="AQ81:BB81"/>
    <mergeCell ref="AK80:AP80"/>
    <mergeCell ref="AQ82:BB82"/>
    <mergeCell ref="EX79:FJ79"/>
    <mergeCell ref="EK60:EW60"/>
    <mergeCell ref="A79:AJ79"/>
    <mergeCell ref="AK79:AP79"/>
    <mergeCell ref="AQ79:BB79"/>
    <mergeCell ref="BC79:BT79"/>
    <mergeCell ref="DX61:EJ61"/>
    <mergeCell ref="BC78:BT78"/>
    <mergeCell ref="BU79:CG79"/>
    <mergeCell ref="EK78:EW78"/>
    <mergeCell ref="CX82:DJ82"/>
    <mergeCell ref="DK82:DW82"/>
    <mergeCell ref="DX82:EJ82"/>
    <mergeCell ref="BU78:CG78"/>
    <mergeCell ref="BU80:CG80"/>
    <mergeCell ref="CX80:DJ80"/>
    <mergeCell ref="CH78:CW78"/>
    <mergeCell ref="DX81:EJ81"/>
    <mergeCell ref="DX79:EJ79"/>
    <mergeCell ref="DX83:EJ83"/>
    <mergeCell ref="EK81:EW81"/>
    <mergeCell ref="EK82:EW82"/>
    <mergeCell ref="EX62:FJ62"/>
    <mergeCell ref="EX68:FJ68"/>
    <mergeCell ref="DX71:EJ71"/>
    <mergeCell ref="EX70:FJ70"/>
    <mergeCell ref="DX73:EJ73"/>
    <mergeCell ref="BC84:BT84"/>
    <mergeCell ref="BU84:CG84"/>
    <mergeCell ref="CH84:CW84"/>
    <mergeCell ref="EX84:FJ84"/>
    <mergeCell ref="DX84:EJ84"/>
    <mergeCell ref="DK84:DW84"/>
    <mergeCell ref="CX84:DJ84"/>
    <mergeCell ref="A86:AJ86"/>
    <mergeCell ref="EK87:EW87"/>
    <mergeCell ref="EK85:EW85"/>
    <mergeCell ref="DX86:EJ86"/>
    <mergeCell ref="A85:AJ85"/>
    <mergeCell ref="AK85:AP85"/>
    <mergeCell ref="DX85:EJ85"/>
    <mergeCell ref="AK86:AP86"/>
    <mergeCell ref="CH86:CW86"/>
    <mergeCell ref="CH85:CW85"/>
    <mergeCell ref="A88:AJ88"/>
    <mergeCell ref="AK88:AP88"/>
    <mergeCell ref="AQ88:BB88"/>
    <mergeCell ref="AQ91:BB91"/>
    <mergeCell ref="A87:AJ87"/>
    <mergeCell ref="AK87:AP87"/>
    <mergeCell ref="AQ87:BB87"/>
    <mergeCell ref="A89:AJ89"/>
    <mergeCell ref="AK89:AP89"/>
    <mergeCell ref="AQ89:BB89"/>
    <mergeCell ref="AK91:AP91"/>
    <mergeCell ref="BU90:CG90"/>
    <mergeCell ref="BU95:CG95"/>
    <mergeCell ref="BC90:BT90"/>
    <mergeCell ref="A91:AJ91"/>
    <mergeCell ref="A90:AJ90"/>
    <mergeCell ref="AK90:AP90"/>
    <mergeCell ref="AQ93:BB93"/>
    <mergeCell ref="BC93:BT93"/>
    <mergeCell ref="BU93:CG93"/>
    <mergeCell ref="AQ92:BB92"/>
    <mergeCell ref="DK92:DW92"/>
    <mergeCell ref="DX92:EJ92"/>
    <mergeCell ref="DK95:DW95"/>
    <mergeCell ref="DX95:EJ95"/>
    <mergeCell ref="EX93:FJ93"/>
    <mergeCell ref="BC95:BT95"/>
    <mergeCell ref="CH94:CW94"/>
    <mergeCell ref="EK93:EW93"/>
    <mergeCell ref="A93:AJ93"/>
    <mergeCell ref="EX95:FJ95"/>
    <mergeCell ref="CX94:DJ94"/>
    <mergeCell ref="DK94:DW94"/>
    <mergeCell ref="AK93:AP93"/>
    <mergeCell ref="A94:AJ94"/>
    <mergeCell ref="BU94:CG94"/>
    <mergeCell ref="AK94:AP94"/>
    <mergeCell ref="AQ94:BB94"/>
    <mergeCell ref="BC94:BT94"/>
    <mergeCell ref="A95:AJ95"/>
    <mergeCell ref="AK95:AP95"/>
    <mergeCell ref="AQ95:BB95"/>
    <mergeCell ref="A108:AJ108"/>
    <mergeCell ref="AK108:AP108"/>
    <mergeCell ref="A103:AJ103"/>
    <mergeCell ref="AK103:AP103"/>
    <mergeCell ref="A99:AJ99"/>
    <mergeCell ref="AK96:AP96"/>
    <mergeCell ref="A97:AJ97"/>
    <mergeCell ref="AK97:AP97"/>
    <mergeCell ref="AQ96:BB96"/>
    <mergeCell ref="BC96:BT96"/>
    <mergeCell ref="A112:AJ112"/>
    <mergeCell ref="BC99:BT99"/>
    <mergeCell ref="BC108:BT108"/>
    <mergeCell ref="A111:AJ111"/>
    <mergeCell ref="A102:AJ102"/>
    <mergeCell ref="BC101:BT101"/>
    <mergeCell ref="AQ102:BB102"/>
    <mergeCell ref="EX96:FJ96"/>
    <mergeCell ref="DX96:EJ96"/>
    <mergeCell ref="DK96:DW96"/>
    <mergeCell ref="A96:AJ96"/>
    <mergeCell ref="AK105:AP105"/>
    <mergeCell ref="AK104:AP104"/>
    <mergeCell ref="AK102:AP102"/>
    <mergeCell ref="A105:AJ105"/>
    <mergeCell ref="BU104:CG104"/>
    <mergeCell ref="CH103:CW103"/>
    <mergeCell ref="CX108:DJ108"/>
    <mergeCell ref="CH111:CW111"/>
    <mergeCell ref="EK111:EW111"/>
    <mergeCell ref="EK108:EW108"/>
    <mergeCell ref="CX96:DJ96"/>
    <mergeCell ref="CH96:CW96"/>
    <mergeCell ref="CX107:DJ107"/>
    <mergeCell ref="CH107:CW107"/>
    <mergeCell ref="DK105:DW105"/>
    <mergeCell ref="DK110:DW110"/>
    <mergeCell ref="EX107:FJ107"/>
    <mergeCell ref="DX108:EJ108"/>
    <mergeCell ref="EK107:EW107"/>
    <mergeCell ref="EX110:FJ110"/>
    <mergeCell ref="DK112:DW112"/>
    <mergeCell ref="DX111:EJ111"/>
    <mergeCell ref="EX111:FJ111"/>
    <mergeCell ref="DK107:DW107"/>
    <mergeCell ref="EX108:FJ108"/>
    <mergeCell ref="EK112:EW112"/>
    <mergeCell ref="DX102:EJ102"/>
    <mergeCell ref="EK106:EW106"/>
    <mergeCell ref="DK101:DW101"/>
    <mergeCell ref="EK101:EW101"/>
    <mergeCell ref="DK102:DW102"/>
    <mergeCell ref="CH104:CW104"/>
    <mergeCell ref="CX103:DJ103"/>
    <mergeCell ref="DK103:DW103"/>
    <mergeCell ref="DX105:EJ105"/>
    <mergeCell ref="EK105:EW105"/>
    <mergeCell ref="EK86:EW86"/>
    <mergeCell ref="DX103:EJ103"/>
    <mergeCell ref="DX101:EJ101"/>
    <mergeCell ref="EK115:EW115"/>
    <mergeCell ref="DX115:EJ115"/>
    <mergeCell ref="EX94:FJ94"/>
    <mergeCell ref="EX91:FJ91"/>
    <mergeCell ref="EK91:EW91"/>
    <mergeCell ref="EX102:FJ102"/>
    <mergeCell ref="DX104:EJ104"/>
    <mergeCell ref="EX89:FJ89"/>
    <mergeCell ref="EK90:EW90"/>
    <mergeCell ref="EX87:FJ87"/>
    <mergeCell ref="EX86:FJ86"/>
    <mergeCell ref="EK103:EW103"/>
    <mergeCell ref="EX103:FJ103"/>
    <mergeCell ref="EK102:EW102"/>
    <mergeCell ref="EX97:FJ97"/>
    <mergeCell ref="EX92:FJ92"/>
    <mergeCell ref="EK98:EW98"/>
    <mergeCell ref="BC103:BT103"/>
    <mergeCell ref="BU103:CG103"/>
    <mergeCell ref="EX80:FJ80"/>
    <mergeCell ref="DX90:EJ90"/>
    <mergeCell ref="EK89:EW89"/>
    <mergeCell ref="EX88:FJ88"/>
    <mergeCell ref="EX90:FJ90"/>
    <mergeCell ref="BU88:CG88"/>
    <mergeCell ref="CH90:CW90"/>
    <mergeCell ref="BU91:CG91"/>
    <mergeCell ref="A100:AJ100"/>
    <mergeCell ref="AK100:AP100"/>
    <mergeCell ref="AQ100:BB100"/>
    <mergeCell ref="BC100:BT100"/>
    <mergeCell ref="BU100:CG100"/>
    <mergeCell ref="BU101:CG101"/>
    <mergeCell ref="AK101:AP101"/>
    <mergeCell ref="CH88:CW88"/>
    <mergeCell ref="BC89:BT89"/>
    <mergeCell ref="BU89:CG89"/>
    <mergeCell ref="DX88:EJ88"/>
    <mergeCell ref="CX87:DJ87"/>
    <mergeCell ref="DX87:EJ87"/>
    <mergeCell ref="BC88:BT88"/>
    <mergeCell ref="CX86:DJ86"/>
    <mergeCell ref="DK89:DW89"/>
    <mergeCell ref="DX89:EJ89"/>
    <mergeCell ref="DK86:DW86"/>
    <mergeCell ref="DK87:DW87"/>
    <mergeCell ref="EK97:EW97"/>
    <mergeCell ref="EK88:EW88"/>
    <mergeCell ref="DK88:DW88"/>
    <mergeCell ref="EK92:EW92"/>
    <mergeCell ref="CX93:DJ93"/>
    <mergeCell ref="DX98:EJ98"/>
    <mergeCell ref="EK96:EW96"/>
    <mergeCell ref="EK95:EW95"/>
    <mergeCell ref="CX98:DJ98"/>
    <mergeCell ref="CX97:DJ97"/>
    <mergeCell ref="DX97:EJ97"/>
    <mergeCell ref="CX95:DJ95"/>
    <mergeCell ref="DX91:EJ91"/>
    <mergeCell ref="CX91:DJ91"/>
    <mergeCell ref="DK91:DW91"/>
    <mergeCell ref="CX89:DJ89"/>
    <mergeCell ref="CX88:DJ88"/>
    <mergeCell ref="A120:AJ120"/>
    <mergeCell ref="AK120:AP120"/>
    <mergeCell ref="AQ120:BB120"/>
    <mergeCell ref="CH99:CW99"/>
    <mergeCell ref="CX99:DJ99"/>
    <mergeCell ref="BC120:BT120"/>
    <mergeCell ref="CH120:CW120"/>
    <mergeCell ref="BU120:CG120"/>
    <mergeCell ref="CX102:DJ102"/>
    <mergeCell ref="AQ103:BB103"/>
    <mergeCell ref="EX98:FJ98"/>
    <mergeCell ref="EX99:FJ99"/>
    <mergeCell ref="EK99:EW99"/>
    <mergeCell ref="DX99:EJ99"/>
    <mergeCell ref="DK99:DW99"/>
    <mergeCell ref="AK98:AP98"/>
    <mergeCell ref="AQ98:BB98"/>
    <mergeCell ref="BC98:BT98"/>
    <mergeCell ref="BU98:CG98"/>
    <mergeCell ref="BU99:CG99"/>
    <mergeCell ref="EK120:EW120"/>
    <mergeCell ref="CX120:DJ120"/>
    <mergeCell ref="DK120:DW120"/>
    <mergeCell ref="DX120:EJ120"/>
    <mergeCell ref="DK98:DW98"/>
    <mergeCell ref="CX100:DJ100"/>
    <mergeCell ref="DK115:DW115"/>
    <mergeCell ref="EK100:EW100"/>
    <mergeCell ref="DK90:DW90"/>
    <mergeCell ref="EX120:FJ120"/>
    <mergeCell ref="EX63:FJ63"/>
    <mergeCell ref="EX115:FJ115"/>
    <mergeCell ref="DX114:EJ114"/>
    <mergeCell ref="EX114:FJ114"/>
    <mergeCell ref="EX113:FJ113"/>
    <mergeCell ref="EX61:FJ61"/>
    <mergeCell ref="CH58:CW58"/>
    <mergeCell ref="CX61:DJ61"/>
    <mergeCell ref="CX60:DJ60"/>
    <mergeCell ref="CH117:CW117"/>
    <mergeCell ref="DX112:EJ112"/>
    <mergeCell ref="EK113:EW113"/>
    <mergeCell ref="DX58:EJ58"/>
    <mergeCell ref="DK60:DW60"/>
    <mergeCell ref="EK62:EW62"/>
    <mergeCell ref="EX56:FJ56"/>
    <mergeCell ref="EK58:EW58"/>
    <mergeCell ref="EX60:FJ60"/>
    <mergeCell ref="EX58:FJ58"/>
    <mergeCell ref="DX55:EJ55"/>
    <mergeCell ref="EX55:FJ55"/>
    <mergeCell ref="DX60:EJ60"/>
    <mergeCell ref="EK55:EW55"/>
    <mergeCell ref="EX59:FJ59"/>
    <mergeCell ref="CX56:DJ56"/>
    <mergeCell ref="DK56:DW56"/>
    <mergeCell ref="CX57:DJ57"/>
    <mergeCell ref="DK57:DW57"/>
    <mergeCell ref="DX57:EJ57"/>
    <mergeCell ref="EK57:EW57"/>
    <mergeCell ref="DK53:DW53"/>
    <mergeCell ref="DN38:ED38"/>
    <mergeCell ref="EK53:EW53"/>
    <mergeCell ref="ET37:FJ37"/>
    <mergeCell ref="ET38:FJ38"/>
    <mergeCell ref="EK51:FJ51"/>
    <mergeCell ref="ET30:FJ30"/>
    <mergeCell ref="EX54:FJ54"/>
    <mergeCell ref="EE25:ES25"/>
    <mergeCell ref="ET25:FJ25"/>
    <mergeCell ref="DN30:ED30"/>
    <mergeCell ref="EK52:EW52"/>
    <mergeCell ref="EE29:ES29"/>
    <mergeCell ref="EE35:ES35"/>
    <mergeCell ref="EE30:ES30"/>
    <mergeCell ref="DN34:ED34"/>
    <mergeCell ref="EE34:ES34"/>
    <mergeCell ref="ET34:FJ34"/>
    <mergeCell ref="DK54:DW54"/>
    <mergeCell ref="EE37:ES37"/>
    <mergeCell ref="DN37:ED37"/>
    <mergeCell ref="DX62:EJ62"/>
    <mergeCell ref="EK61:EW61"/>
    <mergeCell ref="ET35:FJ35"/>
    <mergeCell ref="CW36:DM36"/>
    <mergeCell ref="CX53:DJ53"/>
    <mergeCell ref="CH57:CW57"/>
    <mergeCell ref="EK56:EW56"/>
    <mergeCell ref="EX57:FJ57"/>
    <mergeCell ref="CW35:DM35"/>
    <mergeCell ref="DN35:ED35"/>
    <mergeCell ref="CW37:DM37"/>
    <mergeCell ref="CX55:DJ55"/>
    <mergeCell ref="DX56:EJ56"/>
    <mergeCell ref="DK55:DW55"/>
    <mergeCell ref="CX54:DJ54"/>
    <mergeCell ref="EK121:EW121"/>
    <mergeCell ref="CX121:DJ121"/>
    <mergeCell ref="DK121:DW121"/>
    <mergeCell ref="DX121:EJ121"/>
    <mergeCell ref="CX104:DJ104"/>
    <mergeCell ref="A56:AJ56"/>
    <mergeCell ref="AK56:AP56"/>
    <mergeCell ref="AQ56:BB56"/>
    <mergeCell ref="BC56:BT56"/>
    <mergeCell ref="BU56:CG56"/>
    <mergeCell ref="A29:AM29"/>
    <mergeCell ref="AT29:BB29"/>
    <mergeCell ref="BU117:CG117"/>
    <mergeCell ref="A98:AJ98"/>
    <mergeCell ref="AK99:AP99"/>
    <mergeCell ref="CH56:CW56"/>
    <mergeCell ref="BU58:CG58"/>
    <mergeCell ref="CH95:CW95"/>
    <mergeCell ref="CH93:CW93"/>
    <mergeCell ref="AQ99:BB99"/>
    <mergeCell ref="EX121:FJ121"/>
    <mergeCell ref="EK64:EW64"/>
    <mergeCell ref="CH97:CW97"/>
    <mergeCell ref="DX93:EJ93"/>
    <mergeCell ref="DK93:DW93"/>
    <mergeCell ref="DK97:DW97"/>
    <mergeCell ref="DK108:DW108"/>
    <mergeCell ref="DK114:DW114"/>
    <mergeCell ref="DX107:EJ107"/>
    <mergeCell ref="DK111:DW111"/>
    <mergeCell ref="EX112:FJ112"/>
    <mergeCell ref="DX113:EJ113"/>
    <mergeCell ref="EX100:FJ100"/>
    <mergeCell ref="EX101:FJ101"/>
    <mergeCell ref="CX101:DJ101"/>
    <mergeCell ref="CX106:DJ106"/>
    <mergeCell ref="DK106:DW106"/>
    <mergeCell ref="DX106:EJ106"/>
    <mergeCell ref="EX104:FJ104"/>
    <mergeCell ref="EK104:EW104"/>
    <mergeCell ref="EX106:FJ106"/>
    <mergeCell ref="DK100:DW100"/>
    <mergeCell ref="BU106:CG106"/>
    <mergeCell ref="A101:AJ101"/>
    <mergeCell ref="CH101:CW101"/>
    <mergeCell ref="AQ101:BB101"/>
    <mergeCell ref="DX100:EJ100"/>
    <mergeCell ref="DK104:DW104"/>
    <mergeCell ref="CH106:CW106"/>
    <mergeCell ref="CH105:CW105"/>
    <mergeCell ref="AQ105:BB105"/>
    <mergeCell ref="BC106:BT106"/>
    <mergeCell ref="AN35:AS35"/>
    <mergeCell ref="AQ104:BB104"/>
    <mergeCell ref="BC104:BT104"/>
    <mergeCell ref="A104:AJ104"/>
    <mergeCell ref="BC105:BT105"/>
    <mergeCell ref="A106:AJ106"/>
    <mergeCell ref="AK106:AP106"/>
    <mergeCell ref="AQ106:BB106"/>
    <mergeCell ref="BC102:BT102"/>
    <mergeCell ref="AT35:BB35"/>
    <mergeCell ref="AQ97:BB97"/>
    <mergeCell ref="CW34:DM34"/>
    <mergeCell ref="A57:AJ57"/>
    <mergeCell ref="AK57:AP57"/>
    <mergeCell ref="AQ57:BB57"/>
    <mergeCell ref="BC57:BT57"/>
    <mergeCell ref="BU57:CG57"/>
    <mergeCell ref="CF35:CV35"/>
    <mergeCell ref="CW33:DM33"/>
    <mergeCell ref="DN33:ED33"/>
    <mergeCell ref="EE33:ES33"/>
    <mergeCell ref="ET33:FJ33"/>
    <mergeCell ref="A35:AM35"/>
    <mergeCell ref="A33:AM33"/>
    <mergeCell ref="AN33:AS33"/>
    <mergeCell ref="AT33:BB33"/>
    <mergeCell ref="BK33:CE33"/>
    <mergeCell ref="CF33:CV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1" r:id="rId1"/>
  <rowBreaks count="2" manualBreakCount="2">
    <brk id="25" max="165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I43" sqref="I43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226" t="s">
        <v>31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</row>
    <row r="3" ht="3" customHeight="1"/>
    <row r="4" spans="1:99" s="23" customFormat="1" ht="12.75">
      <c r="A4" s="225" t="s">
        <v>7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04" t="s">
        <v>113</v>
      </c>
      <c r="AF4" s="204"/>
      <c r="AG4" s="204"/>
      <c r="AH4" s="204"/>
      <c r="AI4" s="204"/>
      <c r="AJ4" s="204" t="s">
        <v>114</v>
      </c>
      <c r="AK4" s="204"/>
      <c r="AL4" s="204"/>
      <c r="AM4" s="204"/>
      <c r="AN4" s="204"/>
      <c r="AO4" s="204"/>
      <c r="AP4" s="204"/>
      <c r="AQ4" s="204"/>
      <c r="AR4" s="204"/>
      <c r="AS4" s="204"/>
      <c r="AT4" s="204" t="s">
        <v>115</v>
      </c>
      <c r="AU4" s="204"/>
      <c r="AV4" s="204"/>
      <c r="AW4" s="204"/>
      <c r="AX4" s="204"/>
      <c r="AY4" s="204"/>
      <c r="AZ4" s="204"/>
      <c r="BA4" s="204"/>
      <c r="BB4" s="204"/>
      <c r="BC4" s="203" t="s">
        <v>16</v>
      </c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27" t="s">
        <v>116</v>
      </c>
      <c r="CN4" s="227"/>
      <c r="CO4" s="227"/>
      <c r="CP4" s="227"/>
      <c r="CQ4" s="227"/>
      <c r="CR4" s="227"/>
      <c r="CS4" s="227"/>
      <c r="CT4" s="227"/>
      <c r="CU4" s="227"/>
    </row>
    <row r="5" spans="1:99" s="23" customFormat="1" ht="12.7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18" t="s">
        <v>117</v>
      </c>
      <c r="AF5" s="218"/>
      <c r="AG5" s="218"/>
      <c r="AH5" s="218"/>
      <c r="AI5" s="218"/>
      <c r="AJ5" s="218" t="s">
        <v>118</v>
      </c>
      <c r="AK5" s="218"/>
      <c r="AL5" s="218"/>
      <c r="AM5" s="218"/>
      <c r="AN5" s="218"/>
      <c r="AO5" s="218"/>
      <c r="AP5" s="218"/>
      <c r="AQ5" s="218"/>
      <c r="AR5" s="218"/>
      <c r="AS5" s="218"/>
      <c r="AT5" s="218" t="s">
        <v>119</v>
      </c>
      <c r="AU5" s="218"/>
      <c r="AV5" s="218"/>
      <c r="AW5" s="218"/>
      <c r="AX5" s="218"/>
      <c r="AY5" s="218"/>
      <c r="AZ5" s="218"/>
      <c r="BA5" s="218"/>
      <c r="BB5" s="218"/>
      <c r="BC5" s="218" t="s">
        <v>120</v>
      </c>
      <c r="BD5" s="218"/>
      <c r="BE5" s="218"/>
      <c r="BF5" s="218"/>
      <c r="BG5" s="218"/>
      <c r="BH5" s="218"/>
      <c r="BI5" s="218"/>
      <c r="BJ5" s="218"/>
      <c r="BK5" s="218"/>
      <c r="BL5" s="218" t="s">
        <v>120</v>
      </c>
      <c r="BM5" s="218"/>
      <c r="BN5" s="218"/>
      <c r="BO5" s="218"/>
      <c r="BP5" s="218"/>
      <c r="BQ5" s="218"/>
      <c r="BR5" s="218"/>
      <c r="BS5" s="218"/>
      <c r="BT5" s="218"/>
      <c r="BU5" s="218" t="s">
        <v>121</v>
      </c>
      <c r="BV5" s="218"/>
      <c r="BW5" s="218"/>
      <c r="BX5" s="218"/>
      <c r="BY5" s="218"/>
      <c r="BZ5" s="218"/>
      <c r="CA5" s="218"/>
      <c r="CB5" s="218"/>
      <c r="CC5" s="218"/>
      <c r="CD5" s="218" t="s">
        <v>19</v>
      </c>
      <c r="CE5" s="218"/>
      <c r="CF5" s="218"/>
      <c r="CG5" s="218"/>
      <c r="CH5" s="218"/>
      <c r="CI5" s="218"/>
      <c r="CJ5" s="218"/>
      <c r="CK5" s="218"/>
      <c r="CL5" s="218"/>
      <c r="CM5" s="219" t="s">
        <v>122</v>
      </c>
      <c r="CN5" s="219"/>
      <c r="CO5" s="219"/>
      <c r="CP5" s="219"/>
      <c r="CQ5" s="219"/>
      <c r="CR5" s="219"/>
      <c r="CS5" s="219"/>
      <c r="CT5" s="219"/>
      <c r="CU5" s="219"/>
    </row>
    <row r="6" spans="1:99" s="23" customFormat="1" ht="12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18"/>
      <c r="AF6" s="218"/>
      <c r="AG6" s="218"/>
      <c r="AH6" s="218"/>
      <c r="AI6" s="218"/>
      <c r="AJ6" s="218" t="s">
        <v>123</v>
      </c>
      <c r="AK6" s="218"/>
      <c r="AL6" s="218"/>
      <c r="AM6" s="218"/>
      <c r="AN6" s="218"/>
      <c r="AO6" s="218"/>
      <c r="AP6" s="218"/>
      <c r="AQ6" s="218"/>
      <c r="AR6" s="218"/>
      <c r="AS6" s="218"/>
      <c r="AT6" s="218" t="s">
        <v>124</v>
      </c>
      <c r="AU6" s="218"/>
      <c r="AV6" s="218"/>
      <c r="AW6" s="218"/>
      <c r="AX6" s="218"/>
      <c r="AY6" s="218"/>
      <c r="AZ6" s="218"/>
      <c r="BA6" s="218"/>
      <c r="BB6" s="218"/>
      <c r="BC6" s="218" t="s">
        <v>125</v>
      </c>
      <c r="BD6" s="218"/>
      <c r="BE6" s="218"/>
      <c r="BF6" s="218"/>
      <c r="BG6" s="218"/>
      <c r="BH6" s="218"/>
      <c r="BI6" s="218"/>
      <c r="BJ6" s="218"/>
      <c r="BK6" s="218"/>
      <c r="BL6" s="218" t="s">
        <v>126</v>
      </c>
      <c r="BM6" s="218"/>
      <c r="BN6" s="218"/>
      <c r="BO6" s="218"/>
      <c r="BP6" s="218"/>
      <c r="BQ6" s="218"/>
      <c r="BR6" s="218"/>
      <c r="BS6" s="218"/>
      <c r="BT6" s="218"/>
      <c r="BU6" s="218" t="s">
        <v>127</v>
      </c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9" t="s">
        <v>124</v>
      </c>
      <c r="CN6" s="219"/>
      <c r="CO6" s="219"/>
      <c r="CP6" s="219"/>
      <c r="CQ6" s="219"/>
      <c r="CR6" s="219"/>
      <c r="CS6" s="219"/>
      <c r="CT6" s="219"/>
      <c r="CU6" s="219"/>
    </row>
    <row r="7" spans="1:99" s="23" customFormat="1" ht="12.7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18"/>
      <c r="AF7" s="218"/>
      <c r="AG7" s="218"/>
      <c r="AH7" s="218"/>
      <c r="AI7" s="218"/>
      <c r="AJ7" s="218" t="s">
        <v>128</v>
      </c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 t="s">
        <v>129</v>
      </c>
      <c r="BD7" s="218"/>
      <c r="BE7" s="218"/>
      <c r="BF7" s="218"/>
      <c r="BG7" s="218"/>
      <c r="BH7" s="218"/>
      <c r="BI7" s="218"/>
      <c r="BJ7" s="218"/>
      <c r="BK7" s="218"/>
      <c r="BL7" s="218" t="s">
        <v>130</v>
      </c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9"/>
      <c r="CN7" s="219"/>
      <c r="CO7" s="219"/>
      <c r="CP7" s="219"/>
      <c r="CQ7" s="219"/>
      <c r="CR7" s="219"/>
      <c r="CS7" s="219"/>
      <c r="CT7" s="219"/>
      <c r="CU7" s="219"/>
    </row>
    <row r="8" spans="1:99" s="23" customFormat="1" ht="12.75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21"/>
      <c r="CN8" s="221"/>
      <c r="CO8" s="221"/>
      <c r="CP8" s="221"/>
      <c r="CQ8" s="221"/>
      <c r="CR8" s="221"/>
      <c r="CS8" s="221"/>
      <c r="CT8" s="221"/>
      <c r="CU8" s="221"/>
    </row>
    <row r="9" spans="1:99" s="23" customFormat="1" ht="13.5" thickBot="1">
      <c r="A9" s="222">
        <v>1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04">
        <v>2</v>
      </c>
      <c r="AF9" s="204"/>
      <c r="AG9" s="204"/>
      <c r="AH9" s="204"/>
      <c r="AI9" s="204"/>
      <c r="AJ9" s="204">
        <v>3</v>
      </c>
      <c r="AK9" s="204"/>
      <c r="AL9" s="204"/>
      <c r="AM9" s="204"/>
      <c r="AN9" s="204"/>
      <c r="AO9" s="204"/>
      <c r="AP9" s="204"/>
      <c r="AQ9" s="204"/>
      <c r="AR9" s="204"/>
      <c r="AS9" s="204"/>
      <c r="AT9" s="204">
        <v>4</v>
      </c>
      <c r="AU9" s="204"/>
      <c r="AV9" s="204"/>
      <c r="AW9" s="204"/>
      <c r="AX9" s="204"/>
      <c r="AY9" s="204"/>
      <c r="AZ9" s="204"/>
      <c r="BA9" s="204"/>
      <c r="BB9" s="204"/>
      <c r="BC9" s="204">
        <v>5</v>
      </c>
      <c r="BD9" s="204"/>
      <c r="BE9" s="204"/>
      <c r="BF9" s="204"/>
      <c r="BG9" s="204"/>
      <c r="BH9" s="204"/>
      <c r="BI9" s="204"/>
      <c r="BJ9" s="204"/>
      <c r="BK9" s="204"/>
      <c r="BL9" s="204">
        <v>6</v>
      </c>
      <c r="BM9" s="204"/>
      <c r="BN9" s="204"/>
      <c r="BO9" s="204"/>
      <c r="BP9" s="204"/>
      <c r="BQ9" s="204"/>
      <c r="BR9" s="204"/>
      <c r="BS9" s="204"/>
      <c r="BT9" s="204"/>
      <c r="BU9" s="204">
        <v>7</v>
      </c>
      <c r="BV9" s="204"/>
      <c r="BW9" s="204"/>
      <c r="BX9" s="204"/>
      <c r="BY9" s="204"/>
      <c r="BZ9" s="204"/>
      <c r="CA9" s="204"/>
      <c r="CB9" s="204"/>
      <c r="CC9" s="204"/>
      <c r="CD9" s="204">
        <v>8</v>
      </c>
      <c r="CE9" s="204"/>
      <c r="CF9" s="204"/>
      <c r="CG9" s="204"/>
      <c r="CH9" s="204"/>
      <c r="CI9" s="204"/>
      <c r="CJ9" s="204"/>
      <c r="CK9" s="204"/>
      <c r="CL9" s="204"/>
      <c r="CM9" s="198">
        <v>9</v>
      </c>
      <c r="CN9" s="198"/>
      <c r="CO9" s="198"/>
      <c r="CP9" s="198"/>
      <c r="CQ9" s="198"/>
      <c r="CR9" s="198"/>
      <c r="CS9" s="198"/>
      <c r="CT9" s="198"/>
      <c r="CU9" s="198"/>
    </row>
    <row r="10" spans="1:99" ht="13.5" thickBot="1">
      <c r="A10" s="209" t="s">
        <v>131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0" t="s">
        <v>24</v>
      </c>
      <c r="AF10" s="200"/>
      <c r="AG10" s="200"/>
      <c r="AH10" s="200"/>
      <c r="AI10" s="200"/>
      <c r="AJ10" s="201" t="s">
        <v>42</v>
      </c>
      <c r="AK10" s="201"/>
      <c r="AL10" s="201"/>
      <c r="AM10" s="201"/>
      <c r="AN10" s="201"/>
      <c r="AO10" s="201"/>
      <c r="AP10" s="201"/>
      <c r="AQ10" s="201"/>
      <c r="AR10" s="201"/>
      <c r="AS10" s="201"/>
      <c r="AT10" s="199" t="s">
        <v>43</v>
      </c>
      <c r="AU10" s="199"/>
      <c r="AV10" s="199"/>
      <c r="AW10" s="199"/>
      <c r="AX10" s="199"/>
      <c r="AY10" s="199"/>
      <c r="AZ10" s="199"/>
      <c r="BA10" s="199"/>
      <c r="BB10" s="199"/>
      <c r="BC10" s="199">
        <f>SUM(BC32)</f>
        <v>-401328.6599999666</v>
      </c>
      <c r="BD10" s="199"/>
      <c r="BE10" s="199"/>
      <c r="BF10" s="199"/>
      <c r="BG10" s="199"/>
      <c r="BH10" s="199"/>
      <c r="BI10" s="199"/>
      <c r="BJ10" s="199"/>
      <c r="BK10" s="199"/>
      <c r="BL10" s="202" t="s">
        <v>43</v>
      </c>
      <c r="BM10" s="202"/>
      <c r="BN10" s="202"/>
      <c r="BO10" s="202"/>
      <c r="BP10" s="202"/>
      <c r="BQ10" s="202"/>
      <c r="BR10" s="202"/>
      <c r="BS10" s="202"/>
      <c r="BT10" s="202"/>
      <c r="BU10" s="202" t="s">
        <v>43</v>
      </c>
      <c r="BV10" s="202"/>
      <c r="BW10" s="202"/>
      <c r="BX10" s="202"/>
      <c r="BY10" s="202"/>
      <c r="BZ10" s="202"/>
      <c r="CA10" s="202"/>
      <c r="CB10" s="202"/>
      <c r="CC10" s="202"/>
      <c r="CD10" s="199">
        <f>SUM(CD32)</f>
        <v>-401328.6599999666</v>
      </c>
      <c r="CE10" s="199"/>
      <c r="CF10" s="199"/>
      <c r="CG10" s="199"/>
      <c r="CH10" s="199"/>
      <c r="CI10" s="199"/>
      <c r="CJ10" s="199"/>
      <c r="CK10" s="199"/>
      <c r="CL10" s="199"/>
      <c r="CM10" s="199" t="s">
        <v>43</v>
      </c>
      <c r="CN10" s="199"/>
      <c r="CO10" s="199"/>
      <c r="CP10" s="199"/>
      <c r="CQ10" s="199"/>
      <c r="CR10" s="199"/>
      <c r="CS10" s="199"/>
      <c r="CT10" s="199"/>
      <c r="CU10" s="199"/>
    </row>
    <row r="11" spans="1:99" ht="13.5" thickBot="1">
      <c r="A11" s="220" t="s">
        <v>132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00"/>
      <c r="AF11" s="200"/>
      <c r="AG11" s="200"/>
      <c r="AH11" s="200"/>
      <c r="AI11" s="200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</row>
    <row r="12" spans="1:99" ht="13.5" thickBot="1">
      <c r="A12" s="216" t="s">
        <v>14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194" t="s">
        <v>25</v>
      </c>
      <c r="AF12" s="194"/>
      <c r="AG12" s="194"/>
      <c r="AH12" s="194"/>
      <c r="AI12" s="194"/>
      <c r="AJ12" s="195" t="s">
        <v>42</v>
      </c>
      <c r="AK12" s="195"/>
      <c r="AL12" s="195"/>
      <c r="AM12" s="195"/>
      <c r="AN12" s="195"/>
      <c r="AO12" s="195"/>
      <c r="AP12" s="195"/>
      <c r="AQ12" s="195"/>
      <c r="AR12" s="195"/>
      <c r="AS12" s="195"/>
      <c r="AT12" s="197" t="s">
        <v>43</v>
      </c>
      <c r="AU12" s="197"/>
      <c r="AV12" s="197"/>
      <c r="AW12" s="197"/>
      <c r="AX12" s="197"/>
      <c r="AY12" s="197"/>
      <c r="AZ12" s="197"/>
      <c r="BA12" s="197"/>
      <c r="BB12" s="197"/>
      <c r="BC12" s="197" t="s">
        <v>43</v>
      </c>
      <c r="BD12" s="197"/>
      <c r="BE12" s="197"/>
      <c r="BF12" s="197"/>
      <c r="BG12" s="197"/>
      <c r="BH12" s="197"/>
      <c r="BI12" s="197"/>
      <c r="BJ12" s="197"/>
      <c r="BK12" s="197"/>
      <c r="BL12" s="193" t="s">
        <v>43</v>
      </c>
      <c r="BM12" s="193"/>
      <c r="BN12" s="193"/>
      <c r="BO12" s="193"/>
      <c r="BP12" s="193"/>
      <c r="BQ12" s="193"/>
      <c r="BR12" s="193"/>
      <c r="BS12" s="193"/>
      <c r="BT12" s="193"/>
      <c r="BU12" s="193" t="s">
        <v>43</v>
      </c>
      <c r="BV12" s="193"/>
      <c r="BW12" s="193"/>
      <c r="BX12" s="193"/>
      <c r="BY12" s="193"/>
      <c r="BZ12" s="193"/>
      <c r="CA12" s="193"/>
      <c r="CB12" s="193"/>
      <c r="CC12" s="193"/>
      <c r="CD12" s="197" t="s">
        <v>43</v>
      </c>
      <c r="CE12" s="197"/>
      <c r="CF12" s="197"/>
      <c r="CG12" s="197"/>
      <c r="CH12" s="197"/>
      <c r="CI12" s="197"/>
      <c r="CJ12" s="197"/>
      <c r="CK12" s="197"/>
      <c r="CL12" s="197"/>
      <c r="CM12" s="199" t="s">
        <v>43</v>
      </c>
      <c r="CN12" s="199"/>
      <c r="CO12" s="199"/>
      <c r="CP12" s="199"/>
      <c r="CQ12" s="199"/>
      <c r="CR12" s="199"/>
      <c r="CS12" s="199"/>
      <c r="CT12" s="199"/>
      <c r="CU12" s="199"/>
    </row>
    <row r="13" spans="1:99" ht="12.75">
      <c r="A13" s="217" t="s">
        <v>133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194"/>
      <c r="AF13" s="194"/>
      <c r="AG13" s="194"/>
      <c r="AH13" s="194"/>
      <c r="AI13" s="194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7"/>
      <c r="CE13" s="197"/>
      <c r="CF13" s="197"/>
      <c r="CG13" s="197"/>
      <c r="CH13" s="197"/>
      <c r="CI13" s="197"/>
      <c r="CJ13" s="197"/>
      <c r="CK13" s="197"/>
      <c r="CL13" s="197"/>
      <c r="CM13" s="199"/>
      <c r="CN13" s="199"/>
      <c r="CO13" s="199"/>
      <c r="CP13" s="199"/>
      <c r="CQ13" s="199"/>
      <c r="CR13" s="199"/>
      <c r="CS13" s="199"/>
      <c r="CT13" s="199"/>
      <c r="CU13" s="199"/>
    </row>
    <row r="14" spans="1:99" ht="12.75">
      <c r="A14" s="211" t="s">
        <v>26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194" t="s">
        <v>43</v>
      </c>
      <c r="AF14" s="194"/>
      <c r="AG14" s="194"/>
      <c r="AH14" s="194"/>
      <c r="AI14" s="194"/>
      <c r="AJ14" s="195" t="s">
        <v>43</v>
      </c>
      <c r="AK14" s="195"/>
      <c r="AL14" s="195"/>
      <c r="AM14" s="195"/>
      <c r="AN14" s="195"/>
      <c r="AO14" s="195"/>
      <c r="AP14" s="195"/>
      <c r="AQ14" s="195"/>
      <c r="AR14" s="195"/>
      <c r="AS14" s="195"/>
      <c r="AT14" s="196" t="s">
        <v>43</v>
      </c>
      <c r="AU14" s="196"/>
      <c r="AV14" s="196"/>
      <c r="AW14" s="196"/>
      <c r="AX14" s="196"/>
      <c r="AY14" s="196"/>
      <c r="AZ14" s="196"/>
      <c r="BA14" s="196"/>
      <c r="BB14" s="196"/>
      <c r="BC14" s="196" t="s">
        <v>43</v>
      </c>
      <c r="BD14" s="193"/>
      <c r="BE14" s="193"/>
      <c r="BF14" s="193"/>
      <c r="BG14" s="193"/>
      <c r="BH14" s="193"/>
      <c r="BI14" s="193"/>
      <c r="BJ14" s="193"/>
      <c r="BK14" s="193"/>
      <c r="BL14" s="193" t="s">
        <v>43</v>
      </c>
      <c r="BM14" s="193"/>
      <c r="BN14" s="193"/>
      <c r="BO14" s="193"/>
      <c r="BP14" s="193"/>
      <c r="BQ14" s="193"/>
      <c r="BR14" s="193"/>
      <c r="BS14" s="193"/>
      <c r="BT14" s="193"/>
      <c r="BU14" s="193" t="s">
        <v>43</v>
      </c>
      <c r="BV14" s="193"/>
      <c r="BW14" s="193"/>
      <c r="BX14" s="193"/>
      <c r="BY14" s="193"/>
      <c r="BZ14" s="193"/>
      <c r="CA14" s="193"/>
      <c r="CB14" s="193"/>
      <c r="CC14" s="193"/>
      <c r="CD14" s="193" t="s">
        <v>43</v>
      </c>
      <c r="CE14" s="193"/>
      <c r="CF14" s="193"/>
      <c r="CG14" s="193"/>
      <c r="CH14" s="193"/>
      <c r="CI14" s="193"/>
      <c r="CJ14" s="193"/>
      <c r="CK14" s="193"/>
      <c r="CL14" s="193"/>
      <c r="CM14" s="193" t="s">
        <v>43</v>
      </c>
      <c r="CN14" s="193"/>
      <c r="CO14" s="193"/>
      <c r="CP14" s="193"/>
      <c r="CQ14" s="193"/>
      <c r="CR14" s="193"/>
      <c r="CS14" s="193"/>
      <c r="CT14" s="193"/>
      <c r="CU14" s="193"/>
    </row>
    <row r="15" spans="1:99" ht="12.75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194"/>
      <c r="AF15" s="194"/>
      <c r="AG15" s="194"/>
      <c r="AH15" s="194"/>
      <c r="AI15" s="194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6"/>
      <c r="AU15" s="196"/>
      <c r="AV15" s="196"/>
      <c r="AW15" s="196"/>
      <c r="AX15" s="196"/>
      <c r="AY15" s="196"/>
      <c r="AZ15" s="196"/>
      <c r="BA15" s="196"/>
      <c r="BB15" s="196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</row>
    <row r="16" spans="1:99" ht="15" customHeight="1">
      <c r="A16" s="215" t="s">
        <v>43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194" t="s">
        <v>43</v>
      </c>
      <c r="AF16" s="194"/>
      <c r="AG16" s="194"/>
      <c r="AH16" s="194"/>
      <c r="AI16" s="194"/>
      <c r="AJ16" s="195" t="s">
        <v>43</v>
      </c>
      <c r="AK16" s="195"/>
      <c r="AL16" s="195"/>
      <c r="AM16" s="195"/>
      <c r="AN16" s="195"/>
      <c r="AO16" s="195"/>
      <c r="AP16" s="195"/>
      <c r="AQ16" s="195"/>
      <c r="AR16" s="195"/>
      <c r="AS16" s="195"/>
      <c r="AT16" s="196" t="s">
        <v>43</v>
      </c>
      <c r="AU16" s="196"/>
      <c r="AV16" s="196"/>
      <c r="AW16" s="196"/>
      <c r="AX16" s="196"/>
      <c r="AY16" s="196"/>
      <c r="AZ16" s="196"/>
      <c r="BA16" s="196"/>
      <c r="BB16" s="196"/>
      <c r="BC16" s="196" t="s">
        <v>43</v>
      </c>
      <c r="BD16" s="193"/>
      <c r="BE16" s="193"/>
      <c r="BF16" s="193"/>
      <c r="BG16" s="193"/>
      <c r="BH16" s="193"/>
      <c r="BI16" s="193"/>
      <c r="BJ16" s="193"/>
      <c r="BK16" s="193"/>
      <c r="BL16" s="193" t="s">
        <v>43</v>
      </c>
      <c r="BM16" s="193"/>
      <c r="BN16" s="193"/>
      <c r="BO16" s="193"/>
      <c r="BP16" s="193"/>
      <c r="BQ16" s="193"/>
      <c r="BR16" s="193"/>
      <c r="BS16" s="193"/>
      <c r="BT16" s="193"/>
      <c r="BU16" s="193" t="s">
        <v>43</v>
      </c>
      <c r="BV16" s="193"/>
      <c r="BW16" s="193"/>
      <c r="BX16" s="193"/>
      <c r="BY16" s="193"/>
      <c r="BZ16" s="193"/>
      <c r="CA16" s="193"/>
      <c r="CB16" s="193"/>
      <c r="CC16" s="193"/>
      <c r="CD16" s="196" t="s">
        <v>43</v>
      </c>
      <c r="CE16" s="193"/>
      <c r="CF16" s="193"/>
      <c r="CG16" s="193"/>
      <c r="CH16" s="193"/>
      <c r="CI16" s="193"/>
      <c r="CJ16" s="193"/>
      <c r="CK16" s="193"/>
      <c r="CL16" s="193"/>
      <c r="CM16" s="193" t="s">
        <v>43</v>
      </c>
      <c r="CN16" s="193"/>
      <c r="CO16" s="193"/>
      <c r="CP16" s="193"/>
      <c r="CQ16" s="193"/>
      <c r="CR16" s="193"/>
      <c r="CS16" s="193"/>
      <c r="CT16" s="193"/>
      <c r="CU16" s="193"/>
    </row>
    <row r="17" spans="1:99" ht="15" customHeight="1">
      <c r="A17" s="215" t="s">
        <v>43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194" t="s">
        <v>43</v>
      </c>
      <c r="AF17" s="194"/>
      <c r="AG17" s="194"/>
      <c r="AH17" s="194"/>
      <c r="AI17" s="194"/>
      <c r="AJ17" s="212" t="s">
        <v>43</v>
      </c>
      <c r="AK17" s="213"/>
      <c r="AL17" s="213"/>
      <c r="AM17" s="213"/>
      <c r="AN17" s="213"/>
      <c r="AO17" s="213"/>
      <c r="AP17" s="213"/>
      <c r="AQ17" s="213"/>
      <c r="AR17" s="213"/>
      <c r="AS17" s="214"/>
      <c r="AT17" s="196" t="s">
        <v>43</v>
      </c>
      <c r="AU17" s="196"/>
      <c r="AV17" s="196"/>
      <c r="AW17" s="196"/>
      <c r="AX17" s="196"/>
      <c r="AY17" s="196"/>
      <c r="AZ17" s="196"/>
      <c r="BA17" s="196"/>
      <c r="BB17" s="196"/>
      <c r="BC17" s="196" t="s">
        <v>43</v>
      </c>
      <c r="BD17" s="193"/>
      <c r="BE17" s="193"/>
      <c r="BF17" s="193"/>
      <c r="BG17" s="193"/>
      <c r="BH17" s="193"/>
      <c r="BI17" s="193"/>
      <c r="BJ17" s="193"/>
      <c r="BK17" s="193"/>
      <c r="BL17" s="193" t="s">
        <v>43</v>
      </c>
      <c r="BM17" s="193"/>
      <c r="BN17" s="193"/>
      <c r="BO17" s="193"/>
      <c r="BP17" s="193"/>
      <c r="BQ17" s="193"/>
      <c r="BR17" s="193"/>
      <c r="BS17" s="193"/>
      <c r="BT17" s="193"/>
      <c r="BU17" s="193" t="s">
        <v>43</v>
      </c>
      <c r="BV17" s="193"/>
      <c r="BW17" s="193"/>
      <c r="BX17" s="193"/>
      <c r="BY17" s="193"/>
      <c r="BZ17" s="193"/>
      <c r="CA17" s="193"/>
      <c r="CB17" s="193"/>
      <c r="CC17" s="193"/>
      <c r="CD17" s="196" t="s">
        <v>43</v>
      </c>
      <c r="CE17" s="193"/>
      <c r="CF17" s="193"/>
      <c r="CG17" s="193"/>
      <c r="CH17" s="193"/>
      <c r="CI17" s="193"/>
      <c r="CJ17" s="193"/>
      <c r="CK17" s="193"/>
      <c r="CL17" s="193"/>
      <c r="CM17" s="193" t="s">
        <v>43</v>
      </c>
      <c r="CN17" s="193"/>
      <c r="CO17" s="193"/>
      <c r="CP17" s="193"/>
      <c r="CQ17" s="193"/>
      <c r="CR17" s="193"/>
      <c r="CS17" s="193"/>
      <c r="CT17" s="193"/>
      <c r="CU17" s="193"/>
    </row>
    <row r="18" spans="1:99" ht="15" customHeight="1">
      <c r="A18" s="209" t="s">
        <v>43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194" t="s">
        <v>43</v>
      </c>
      <c r="AF18" s="194"/>
      <c r="AG18" s="194"/>
      <c r="AH18" s="194"/>
      <c r="AI18" s="194"/>
      <c r="AJ18" s="212" t="s">
        <v>43</v>
      </c>
      <c r="AK18" s="213"/>
      <c r="AL18" s="213"/>
      <c r="AM18" s="213"/>
      <c r="AN18" s="213"/>
      <c r="AO18" s="213"/>
      <c r="AP18" s="213"/>
      <c r="AQ18" s="213"/>
      <c r="AR18" s="213"/>
      <c r="AS18" s="214"/>
      <c r="AT18" s="196" t="s">
        <v>43</v>
      </c>
      <c r="AU18" s="196"/>
      <c r="AV18" s="196"/>
      <c r="AW18" s="196"/>
      <c r="AX18" s="196"/>
      <c r="AY18" s="196"/>
      <c r="AZ18" s="196"/>
      <c r="BA18" s="196"/>
      <c r="BB18" s="196"/>
      <c r="BC18" s="193" t="s">
        <v>43</v>
      </c>
      <c r="BD18" s="193"/>
      <c r="BE18" s="193"/>
      <c r="BF18" s="193"/>
      <c r="BG18" s="193"/>
      <c r="BH18" s="193"/>
      <c r="BI18" s="193"/>
      <c r="BJ18" s="193"/>
      <c r="BK18" s="193"/>
      <c r="BL18" s="193" t="s">
        <v>43</v>
      </c>
      <c r="BM18" s="193"/>
      <c r="BN18" s="193"/>
      <c r="BO18" s="193"/>
      <c r="BP18" s="193"/>
      <c r="BQ18" s="193"/>
      <c r="BR18" s="193"/>
      <c r="BS18" s="193"/>
      <c r="BT18" s="193"/>
      <c r="BU18" s="193" t="s">
        <v>43</v>
      </c>
      <c r="BV18" s="193"/>
      <c r="BW18" s="193"/>
      <c r="BX18" s="193"/>
      <c r="BY18" s="193"/>
      <c r="BZ18" s="193"/>
      <c r="CA18" s="193"/>
      <c r="CB18" s="193"/>
      <c r="CC18" s="193"/>
      <c r="CD18" s="193" t="s">
        <v>43</v>
      </c>
      <c r="CE18" s="193"/>
      <c r="CF18" s="193"/>
      <c r="CG18" s="193"/>
      <c r="CH18" s="193"/>
      <c r="CI18" s="193"/>
      <c r="CJ18" s="193"/>
      <c r="CK18" s="193"/>
      <c r="CL18" s="193"/>
      <c r="CM18" s="193" t="s">
        <v>43</v>
      </c>
      <c r="CN18" s="193"/>
      <c r="CO18" s="193"/>
      <c r="CP18" s="193"/>
      <c r="CQ18" s="193"/>
      <c r="CR18" s="193"/>
      <c r="CS18" s="193"/>
      <c r="CT18" s="193"/>
      <c r="CU18" s="193"/>
    </row>
    <row r="19" spans="1:99" ht="15" customHeight="1">
      <c r="A19" s="207" t="s">
        <v>43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194" t="s">
        <v>43</v>
      </c>
      <c r="AF19" s="194"/>
      <c r="AG19" s="194"/>
      <c r="AH19" s="194"/>
      <c r="AI19" s="194"/>
      <c r="AJ19" s="212" t="s">
        <v>43</v>
      </c>
      <c r="AK19" s="213"/>
      <c r="AL19" s="213"/>
      <c r="AM19" s="213"/>
      <c r="AN19" s="213"/>
      <c r="AO19" s="213"/>
      <c r="AP19" s="213"/>
      <c r="AQ19" s="213"/>
      <c r="AR19" s="213"/>
      <c r="AS19" s="214"/>
      <c r="AT19" s="196" t="s">
        <v>43</v>
      </c>
      <c r="AU19" s="196"/>
      <c r="AV19" s="196"/>
      <c r="AW19" s="196"/>
      <c r="AX19" s="196"/>
      <c r="AY19" s="196"/>
      <c r="AZ19" s="196"/>
      <c r="BA19" s="196"/>
      <c r="BB19" s="196"/>
      <c r="BC19" s="193" t="s">
        <v>43</v>
      </c>
      <c r="BD19" s="193"/>
      <c r="BE19" s="193"/>
      <c r="BF19" s="193"/>
      <c r="BG19" s="193"/>
      <c r="BH19" s="193"/>
      <c r="BI19" s="193"/>
      <c r="BJ19" s="193"/>
      <c r="BK19" s="193"/>
      <c r="BL19" s="193" t="s">
        <v>43</v>
      </c>
      <c r="BM19" s="193"/>
      <c r="BN19" s="193"/>
      <c r="BO19" s="193"/>
      <c r="BP19" s="193"/>
      <c r="BQ19" s="193"/>
      <c r="BR19" s="193"/>
      <c r="BS19" s="193"/>
      <c r="BT19" s="193"/>
      <c r="BU19" s="193" t="s">
        <v>43</v>
      </c>
      <c r="BV19" s="193"/>
      <c r="BW19" s="193"/>
      <c r="BX19" s="193"/>
      <c r="BY19" s="193"/>
      <c r="BZ19" s="193"/>
      <c r="CA19" s="193"/>
      <c r="CB19" s="193"/>
      <c r="CC19" s="193"/>
      <c r="CD19" s="193" t="s">
        <v>43</v>
      </c>
      <c r="CE19" s="193"/>
      <c r="CF19" s="193"/>
      <c r="CG19" s="193"/>
      <c r="CH19" s="193"/>
      <c r="CI19" s="193"/>
      <c r="CJ19" s="193"/>
      <c r="CK19" s="193"/>
      <c r="CL19" s="193"/>
      <c r="CM19" s="193" t="s">
        <v>43</v>
      </c>
      <c r="CN19" s="193"/>
      <c r="CO19" s="193"/>
      <c r="CP19" s="193"/>
      <c r="CQ19" s="193"/>
      <c r="CR19" s="193"/>
      <c r="CS19" s="193"/>
      <c r="CT19" s="193"/>
      <c r="CU19" s="193"/>
    </row>
    <row r="20" spans="1:99" ht="15" customHeight="1">
      <c r="A20" s="209" t="s">
        <v>43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194" t="s">
        <v>43</v>
      </c>
      <c r="AF20" s="194"/>
      <c r="AG20" s="194"/>
      <c r="AH20" s="194"/>
      <c r="AI20" s="194"/>
      <c r="AJ20" s="212" t="s">
        <v>43</v>
      </c>
      <c r="AK20" s="213"/>
      <c r="AL20" s="213"/>
      <c r="AM20" s="213"/>
      <c r="AN20" s="213"/>
      <c r="AO20" s="213"/>
      <c r="AP20" s="213"/>
      <c r="AQ20" s="213"/>
      <c r="AR20" s="213"/>
      <c r="AS20" s="214"/>
      <c r="AT20" s="196" t="s">
        <v>43</v>
      </c>
      <c r="AU20" s="196"/>
      <c r="AV20" s="196"/>
      <c r="AW20" s="196"/>
      <c r="AX20" s="196"/>
      <c r="AY20" s="196"/>
      <c r="AZ20" s="196"/>
      <c r="BA20" s="196"/>
      <c r="BB20" s="196"/>
      <c r="BC20" s="193" t="s">
        <v>43</v>
      </c>
      <c r="BD20" s="193"/>
      <c r="BE20" s="193"/>
      <c r="BF20" s="193"/>
      <c r="BG20" s="193"/>
      <c r="BH20" s="193"/>
      <c r="BI20" s="193"/>
      <c r="BJ20" s="193"/>
      <c r="BK20" s="193"/>
      <c r="BL20" s="193" t="s">
        <v>43</v>
      </c>
      <c r="BM20" s="193"/>
      <c r="BN20" s="193"/>
      <c r="BO20" s="193"/>
      <c r="BP20" s="193"/>
      <c r="BQ20" s="193"/>
      <c r="BR20" s="193"/>
      <c r="BS20" s="193"/>
      <c r="BT20" s="193"/>
      <c r="BU20" s="193" t="s">
        <v>43</v>
      </c>
      <c r="BV20" s="193"/>
      <c r="BW20" s="193"/>
      <c r="BX20" s="193"/>
      <c r="BY20" s="193"/>
      <c r="BZ20" s="193"/>
      <c r="CA20" s="193"/>
      <c r="CB20" s="193"/>
      <c r="CC20" s="193"/>
      <c r="CD20" s="193" t="s">
        <v>43</v>
      </c>
      <c r="CE20" s="193"/>
      <c r="CF20" s="193"/>
      <c r="CG20" s="193"/>
      <c r="CH20" s="193"/>
      <c r="CI20" s="193"/>
      <c r="CJ20" s="193"/>
      <c r="CK20" s="193"/>
      <c r="CL20" s="193"/>
      <c r="CM20" s="193" t="s">
        <v>43</v>
      </c>
      <c r="CN20" s="193"/>
      <c r="CO20" s="193"/>
      <c r="CP20" s="193"/>
      <c r="CQ20" s="193"/>
      <c r="CR20" s="193"/>
      <c r="CS20" s="193"/>
      <c r="CT20" s="193"/>
      <c r="CU20" s="193"/>
    </row>
    <row r="21" spans="1:99" ht="15" customHeight="1">
      <c r="A21" s="207" t="s">
        <v>27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194" t="s">
        <v>28</v>
      </c>
      <c r="AF21" s="194"/>
      <c r="AG21" s="194"/>
      <c r="AH21" s="194"/>
      <c r="AI21" s="194"/>
      <c r="AJ21" s="195" t="s">
        <v>42</v>
      </c>
      <c r="AK21" s="195"/>
      <c r="AL21" s="195"/>
      <c r="AM21" s="195"/>
      <c r="AN21" s="195"/>
      <c r="AO21" s="195"/>
      <c r="AP21" s="195"/>
      <c r="AQ21" s="195"/>
      <c r="AR21" s="195"/>
      <c r="AS21" s="195"/>
      <c r="AT21" s="196" t="s">
        <v>43</v>
      </c>
      <c r="AU21" s="196"/>
      <c r="AV21" s="196"/>
      <c r="AW21" s="196"/>
      <c r="AX21" s="196"/>
      <c r="AY21" s="196"/>
      <c r="AZ21" s="196"/>
      <c r="BA21" s="196"/>
      <c r="BB21" s="196"/>
      <c r="BC21" s="193" t="s">
        <v>43</v>
      </c>
      <c r="BD21" s="193"/>
      <c r="BE21" s="193"/>
      <c r="BF21" s="193"/>
      <c r="BG21" s="193"/>
      <c r="BH21" s="193"/>
      <c r="BI21" s="193"/>
      <c r="BJ21" s="193"/>
      <c r="BK21" s="193"/>
      <c r="BL21" s="193" t="s">
        <v>43</v>
      </c>
      <c r="BM21" s="193"/>
      <c r="BN21" s="193"/>
      <c r="BO21" s="193"/>
      <c r="BP21" s="193"/>
      <c r="BQ21" s="193"/>
      <c r="BR21" s="193"/>
      <c r="BS21" s="193"/>
      <c r="BT21" s="193"/>
      <c r="BU21" s="193" t="s">
        <v>43</v>
      </c>
      <c r="BV21" s="193"/>
      <c r="BW21" s="193"/>
      <c r="BX21" s="193"/>
      <c r="BY21" s="193"/>
      <c r="BZ21" s="193"/>
      <c r="CA21" s="193"/>
      <c r="CB21" s="193"/>
      <c r="CC21" s="193"/>
      <c r="CD21" s="193" t="s">
        <v>43</v>
      </c>
      <c r="CE21" s="193"/>
      <c r="CF21" s="193"/>
      <c r="CG21" s="193"/>
      <c r="CH21" s="193"/>
      <c r="CI21" s="193"/>
      <c r="CJ21" s="193"/>
      <c r="CK21" s="193"/>
      <c r="CL21" s="193"/>
      <c r="CM21" s="193" t="s">
        <v>43</v>
      </c>
      <c r="CN21" s="193"/>
      <c r="CO21" s="193"/>
      <c r="CP21" s="193"/>
      <c r="CQ21" s="193"/>
      <c r="CR21" s="193"/>
      <c r="CS21" s="193"/>
      <c r="CT21" s="193"/>
      <c r="CU21" s="193"/>
    </row>
    <row r="22" spans="1:99" ht="12.75">
      <c r="A22" s="211" t="s">
        <v>26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194" t="s">
        <v>43</v>
      </c>
      <c r="AF22" s="194"/>
      <c r="AG22" s="194"/>
      <c r="AH22" s="194"/>
      <c r="AI22" s="194"/>
      <c r="AJ22" s="195" t="s">
        <v>43</v>
      </c>
      <c r="AK22" s="195"/>
      <c r="AL22" s="195"/>
      <c r="AM22" s="195"/>
      <c r="AN22" s="195"/>
      <c r="AO22" s="195"/>
      <c r="AP22" s="195"/>
      <c r="AQ22" s="195"/>
      <c r="AR22" s="195"/>
      <c r="AS22" s="195"/>
      <c r="AT22" s="196" t="s">
        <v>43</v>
      </c>
      <c r="AU22" s="196"/>
      <c r="AV22" s="196"/>
      <c r="AW22" s="196"/>
      <c r="AX22" s="196"/>
      <c r="AY22" s="196"/>
      <c r="AZ22" s="196"/>
      <c r="BA22" s="196"/>
      <c r="BB22" s="196"/>
      <c r="BC22" s="193" t="s">
        <v>43</v>
      </c>
      <c r="BD22" s="193"/>
      <c r="BE22" s="193"/>
      <c r="BF22" s="193"/>
      <c r="BG22" s="193"/>
      <c r="BH22" s="193"/>
      <c r="BI22" s="193"/>
      <c r="BJ22" s="193"/>
      <c r="BK22" s="193"/>
      <c r="BL22" s="193" t="s">
        <v>43</v>
      </c>
      <c r="BM22" s="193"/>
      <c r="BN22" s="193"/>
      <c r="BO22" s="193"/>
      <c r="BP22" s="193"/>
      <c r="BQ22" s="193"/>
      <c r="BR22" s="193"/>
      <c r="BS22" s="193"/>
      <c r="BT22" s="193"/>
      <c r="BU22" s="193" t="s">
        <v>43</v>
      </c>
      <c r="BV22" s="193"/>
      <c r="BW22" s="193"/>
      <c r="BX22" s="193"/>
      <c r="BY22" s="193"/>
      <c r="BZ22" s="193"/>
      <c r="CA22" s="193"/>
      <c r="CB22" s="193"/>
      <c r="CC22" s="193"/>
      <c r="CD22" s="193" t="s">
        <v>43</v>
      </c>
      <c r="CE22" s="193"/>
      <c r="CF22" s="193"/>
      <c r="CG22" s="193"/>
      <c r="CH22" s="193"/>
      <c r="CI22" s="193"/>
      <c r="CJ22" s="193"/>
      <c r="CK22" s="193"/>
      <c r="CL22" s="193"/>
      <c r="CM22" s="193" t="s">
        <v>43</v>
      </c>
      <c r="CN22" s="193"/>
      <c r="CO22" s="193"/>
      <c r="CP22" s="193"/>
      <c r="CQ22" s="193"/>
      <c r="CR22" s="193"/>
      <c r="CS22" s="193"/>
      <c r="CT22" s="193"/>
      <c r="CU22" s="193"/>
    </row>
    <row r="23" spans="1:99" ht="12.75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194"/>
      <c r="AF23" s="194"/>
      <c r="AG23" s="194"/>
      <c r="AH23" s="194"/>
      <c r="AI23" s="194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6"/>
      <c r="AU23" s="196"/>
      <c r="AV23" s="196"/>
      <c r="AW23" s="196"/>
      <c r="AX23" s="196"/>
      <c r="AY23" s="196"/>
      <c r="AZ23" s="196"/>
      <c r="BA23" s="196"/>
      <c r="BB23" s="196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</row>
    <row r="24" spans="1:99" ht="15" customHeight="1">
      <c r="A24" s="209" t="s">
        <v>43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194" t="s">
        <v>43</v>
      </c>
      <c r="AF24" s="194"/>
      <c r="AG24" s="194"/>
      <c r="AH24" s="194"/>
      <c r="AI24" s="194"/>
      <c r="AJ24" s="195" t="s">
        <v>43</v>
      </c>
      <c r="AK24" s="195"/>
      <c r="AL24" s="195"/>
      <c r="AM24" s="195"/>
      <c r="AN24" s="195"/>
      <c r="AO24" s="195"/>
      <c r="AP24" s="195"/>
      <c r="AQ24" s="195"/>
      <c r="AR24" s="195"/>
      <c r="AS24" s="195"/>
      <c r="AT24" s="196" t="s">
        <v>43</v>
      </c>
      <c r="AU24" s="196"/>
      <c r="AV24" s="196"/>
      <c r="AW24" s="196"/>
      <c r="AX24" s="196"/>
      <c r="AY24" s="196"/>
      <c r="AZ24" s="196"/>
      <c r="BA24" s="196"/>
      <c r="BB24" s="196"/>
      <c r="BC24" s="193" t="s">
        <v>43</v>
      </c>
      <c r="BD24" s="193"/>
      <c r="BE24" s="193"/>
      <c r="BF24" s="193"/>
      <c r="BG24" s="193"/>
      <c r="BH24" s="193"/>
      <c r="BI24" s="193"/>
      <c r="BJ24" s="193"/>
      <c r="BK24" s="193"/>
      <c r="BL24" s="193" t="s">
        <v>43</v>
      </c>
      <c r="BM24" s="193"/>
      <c r="BN24" s="193"/>
      <c r="BO24" s="193"/>
      <c r="BP24" s="193"/>
      <c r="BQ24" s="193"/>
      <c r="BR24" s="193"/>
      <c r="BS24" s="193"/>
      <c r="BT24" s="193"/>
      <c r="BU24" s="193" t="s">
        <v>43</v>
      </c>
      <c r="BV24" s="193"/>
      <c r="BW24" s="193"/>
      <c r="BX24" s="193"/>
      <c r="BY24" s="193"/>
      <c r="BZ24" s="193"/>
      <c r="CA24" s="193"/>
      <c r="CB24" s="193"/>
      <c r="CC24" s="193"/>
      <c r="CD24" s="193" t="s">
        <v>43</v>
      </c>
      <c r="CE24" s="193"/>
      <c r="CF24" s="193"/>
      <c r="CG24" s="193"/>
      <c r="CH24" s="193"/>
      <c r="CI24" s="193"/>
      <c r="CJ24" s="193"/>
      <c r="CK24" s="193"/>
      <c r="CL24" s="193"/>
      <c r="CM24" s="193" t="s">
        <v>43</v>
      </c>
      <c r="CN24" s="193"/>
      <c r="CO24" s="193"/>
      <c r="CP24" s="193"/>
      <c r="CQ24" s="193"/>
      <c r="CR24" s="193"/>
      <c r="CS24" s="193"/>
      <c r="CT24" s="193"/>
      <c r="CU24" s="193"/>
    </row>
    <row r="25" spans="1:99" ht="15" customHeight="1">
      <c r="A25" s="207" t="s">
        <v>43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194" t="s">
        <v>43</v>
      </c>
      <c r="AF25" s="194"/>
      <c r="AG25" s="194"/>
      <c r="AH25" s="194"/>
      <c r="AI25" s="194"/>
      <c r="AJ25" s="195" t="s">
        <v>43</v>
      </c>
      <c r="AK25" s="195"/>
      <c r="AL25" s="195"/>
      <c r="AM25" s="195"/>
      <c r="AN25" s="195"/>
      <c r="AO25" s="195"/>
      <c r="AP25" s="195"/>
      <c r="AQ25" s="195"/>
      <c r="AR25" s="195"/>
      <c r="AS25" s="195"/>
      <c r="AT25" s="196" t="s">
        <v>43</v>
      </c>
      <c r="AU25" s="196"/>
      <c r="AV25" s="196"/>
      <c r="AW25" s="196"/>
      <c r="AX25" s="196"/>
      <c r="AY25" s="196"/>
      <c r="AZ25" s="196"/>
      <c r="BA25" s="196"/>
      <c r="BB25" s="196"/>
      <c r="BC25" s="193" t="s">
        <v>43</v>
      </c>
      <c r="BD25" s="193"/>
      <c r="BE25" s="193"/>
      <c r="BF25" s="193"/>
      <c r="BG25" s="193"/>
      <c r="BH25" s="193"/>
      <c r="BI25" s="193"/>
      <c r="BJ25" s="193"/>
      <c r="BK25" s="193"/>
      <c r="BL25" s="193" t="s">
        <v>43</v>
      </c>
      <c r="BM25" s="193"/>
      <c r="BN25" s="193"/>
      <c r="BO25" s="193"/>
      <c r="BP25" s="193"/>
      <c r="BQ25" s="193"/>
      <c r="BR25" s="193"/>
      <c r="BS25" s="193"/>
      <c r="BT25" s="193"/>
      <c r="BU25" s="193" t="s">
        <v>43</v>
      </c>
      <c r="BV25" s="193"/>
      <c r="BW25" s="193"/>
      <c r="BX25" s="193"/>
      <c r="BY25" s="193"/>
      <c r="BZ25" s="193"/>
      <c r="CA25" s="193"/>
      <c r="CB25" s="193"/>
      <c r="CC25" s="193"/>
      <c r="CD25" s="193" t="s">
        <v>43</v>
      </c>
      <c r="CE25" s="193"/>
      <c r="CF25" s="193"/>
      <c r="CG25" s="193"/>
      <c r="CH25" s="193"/>
      <c r="CI25" s="193"/>
      <c r="CJ25" s="193"/>
      <c r="CK25" s="193"/>
      <c r="CL25" s="193"/>
      <c r="CM25" s="193" t="s">
        <v>43</v>
      </c>
      <c r="CN25" s="193"/>
      <c r="CO25" s="193"/>
      <c r="CP25" s="193"/>
      <c r="CQ25" s="193"/>
      <c r="CR25" s="193"/>
      <c r="CS25" s="193"/>
      <c r="CT25" s="193"/>
      <c r="CU25" s="193"/>
    </row>
    <row r="26" spans="1:99" ht="15" customHeight="1">
      <c r="A26" s="209" t="s">
        <v>32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194" t="s">
        <v>29</v>
      </c>
      <c r="AF26" s="194"/>
      <c r="AG26" s="194"/>
      <c r="AH26" s="194"/>
      <c r="AI26" s="194"/>
      <c r="AJ26" s="195" t="s">
        <v>43</v>
      </c>
      <c r="AK26" s="195"/>
      <c r="AL26" s="195"/>
      <c r="AM26" s="195"/>
      <c r="AN26" s="195"/>
      <c r="AO26" s="195"/>
      <c r="AP26" s="195"/>
      <c r="AQ26" s="195"/>
      <c r="AR26" s="195"/>
      <c r="AS26" s="195"/>
      <c r="AT26" s="197" t="s">
        <v>43</v>
      </c>
      <c r="AU26" s="197"/>
      <c r="AV26" s="197"/>
      <c r="AW26" s="197"/>
      <c r="AX26" s="197"/>
      <c r="AY26" s="197"/>
      <c r="AZ26" s="197"/>
      <c r="BA26" s="197"/>
      <c r="BB26" s="197"/>
      <c r="BC26" s="206" t="s">
        <v>42</v>
      </c>
      <c r="BD26" s="206"/>
      <c r="BE26" s="206"/>
      <c r="BF26" s="206"/>
      <c r="BG26" s="206"/>
      <c r="BH26" s="206"/>
      <c r="BI26" s="206"/>
      <c r="BJ26" s="206"/>
      <c r="BK26" s="206"/>
      <c r="BL26" s="193" t="s">
        <v>43</v>
      </c>
      <c r="BM26" s="193"/>
      <c r="BN26" s="193"/>
      <c r="BO26" s="193"/>
      <c r="BP26" s="193"/>
      <c r="BQ26" s="193"/>
      <c r="BR26" s="193"/>
      <c r="BS26" s="193"/>
      <c r="BT26" s="193"/>
      <c r="BU26" s="193" t="s">
        <v>43</v>
      </c>
      <c r="BV26" s="193"/>
      <c r="BW26" s="193"/>
      <c r="BX26" s="193"/>
      <c r="BY26" s="193"/>
      <c r="BZ26" s="193"/>
      <c r="CA26" s="193"/>
      <c r="CB26" s="193"/>
      <c r="CC26" s="193"/>
      <c r="CD26" s="197" t="s">
        <v>43</v>
      </c>
      <c r="CE26" s="197"/>
      <c r="CF26" s="197"/>
      <c r="CG26" s="197"/>
      <c r="CH26" s="197"/>
      <c r="CI26" s="197"/>
      <c r="CJ26" s="197"/>
      <c r="CK26" s="197"/>
      <c r="CL26" s="197"/>
      <c r="CM26" s="210" t="s">
        <v>43</v>
      </c>
      <c r="CN26" s="210"/>
      <c r="CO26" s="210"/>
      <c r="CP26" s="210"/>
      <c r="CQ26" s="210"/>
      <c r="CR26" s="210"/>
      <c r="CS26" s="210"/>
      <c r="CT26" s="210"/>
      <c r="CU26" s="210"/>
    </row>
    <row r="27" spans="1:99" ht="15" customHeight="1">
      <c r="A27" s="207" t="s">
        <v>134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194" t="s">
        <v>34</v>
      </c>
      <c r="AF27" s="194"/>
      <c r="AG27" s="194"/>
      <c r="AH27" s="194"/>
      <c r="AI27" s="194"/>
      <c r="AJ27" s="195" t="s">
        <v>43</v>
      </c>
      <c r="AK27" s="195"/>
      <c r="AL27" s="195"/>
      <c r="AM27" s="195"/>
      <c r="AN27" s="195"/>
      <c r="AO27" s="195"/>
      <c r="AP27" s="195"/>
      <c r="AQ27" s="195"/>
      <c r="AR27" s="195"/>
      <c r="AS27" s="195"/>
      <c r="AT27" s="197" t="s">
        <v>43</v>
      </c>
      <c r="AU27" s="197"/>
      <c r="AV27" s="197"/>
      <c r="AW27" s="197"/>
      <c r="AX27" s="197"/>
      <c r="AY27" s="197"/>
      <c r="AZ27" s="197"/>
      <c r="BA27" s="197"/>
      <c r="BB27" s="197"/>
      <c r="BC27" s="206" t="s">
        <v>42</v>
      </c>
      <c r="BD27" s="206"/>
      <c r="BE27" s="206"/>
      <c r="BF27" s="206"/>
      <c r="BG27" s="206"/>
      <c r="BH27" s="206"/>
      <c r="BI27" s="206"/>
      <c r="BJ27" s="206"/>
      <c r="BK27" s="206"/>
      <c r="BL27" s="193" t="s">
        <v>43</v>
      </c>
      <c r="BM27" s="193"/>
      <c r="BN27" s="193"/>
      <c r="BO27" s="193"/>
      <c r="BP27" s="193"/>
      <c r="BQ27" s="193"/>
      <c r="BR27" s="193"/>
      <c r="BS27" s="193"/>
      <c r="BT27" s="193"/>
      <c r="BU27" s="193" t="s">
        <v>43</v>
      </c>
      <c r="BV27" s="193"/>
      <c r="BW27" s="193"/>
      <c r="BX27" s="193"/>
      <c r="BY27" s="193"/>
      <c r="BZ27" s="193"/>
      <c r="CA27" s="193"/>
      <c r="CB27" s="193"/>
      <c r="CC27" s="193"/>
      <c r="CD27" s="197" t="s">
        <v>43</v>
      </c>
      <c r="CE27" s="197"/>
      <c r="CF27" s="197"/>
      <c r="CG27" s="197"/>
      <c r="CH27" s="197"/>
      <c r="CI27" s="197"/>
      <c r="CJ27" s="197"/>
      <c r="CK27" s="197"/>
      <c r="CL27" s="197"/>
      <c r="CM27" s="208" t="s">
        <v>42</v>
      </c>
      <c r="CN27" s="208"/>
      <c r="CO27" s="208"/>
      <c r="CP27" s="208"/>
      <c r="CQ27" s="208"/>
      <c r="CR27" s="208"/>
      <c r="CS27" s="208"/>
      <c r="CT27" s="208"/>
      <c r="CU27" s="208"/>
    </row>
    <row r="28" spans="1:99" ht="15" customHeight="1">
      <c r="A28" s="209" t="s">
        <v>43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194" t="s">
        <v>177</v>
      </c>
      <c r="AF28" s="194"/>
      <c r="AG28" s="194"/>
      <c r="AH28" s="194"/>
      <c r="AI28" s="194"/>
      <c r="AJ28" s="195" t="s">
        <v>43</v>
      </c>
      <c r="AK28" s="195"/>
      <c r="AL28" s="195"/>
      <c r="AM28" s="195"/>
      <c r="AN28" s="195"/>
      <c r="AO28" s="195"/>
      <c r="AP28" s="195"/>
      <c r="AQ28" s="195"/>
      <c r="AR28" s="195"/>
      <c r="AS28" s="195"/>
      <c r="AT28" s="196" t="s">
        <v>43</v>
      </c>
      <c r="AU28" s="196"/>
      <c r="AV28" s="196"/>
      <c r="AW28" s="196"/>
      <c r="AX28" s="196"/>
      <c r="AY28" s="196"/>
      <c r="AZ28" s="196"/>
      <c r="BA28" s="196"/>
      <c r="BB28" s="196"/>
      <c r="BC28" s="206" t="s">
        <v>42</v>
      </c>
      <c r="BD28" s="206"/>
      <c r="BE28" s="206"/>
      <c r="BF28" s="206"/>
      <c r="BG28" s="206"/>
      <c r="BH28" s="206"/>
      <c r="BI28" s="206"/>
      <c r="BJ28" s="206"/>
      <c r="BK28" s="206"/>
      <c r="BL28" s="193" t="s">
        <v>43</v>
      </c>
      <c r="BM28" s="193"/>
      <c r="BN28" s="193"/>
      <c r="BO28" s="193"/>
      <c r="BP28" s="193"/>
      <c r="BQ28" s="193"/>
      <c r="BR28" s="193"/>
      <c r="BS28" s="193"/>
      <c r="BT28" s="193"/>
      <c r="BU28" s="193" t="s">
        <v>43</v>
      </c>
      <c r="BV28" s="193"/>
      <c r="BW28" s="193"/>
      <c r="BX28" s="193"/>
      <c r="BY28" s="193"/>
      <c r="BZ28" s="193"/>
      <c r="CA28" s="193"/>
      <c r="CB28" s="193"/>
      <c r="CC28" s="193"/>
      <c r="CD28" s="197" t="s">
        <v>43</v>
      </c>
      <c r="CE28" s="197"/>
      <c r="CF28" s="197"/>
      <c r="CG28" s="197"/>
      <c r="CH28" s="197"/>
      <c r="CI28" s="197"/>
      <c r="CJ28" s="197"/>
      <c r="CK28" s="197"/>
      <c r="CL28" s="197"/>
      <c r="CM28" s="208" t="s">
        <v>42</v>
      </c>
      <c r="CN28" s="208"/>
      <c r="CO28" s="208"/>
      <c r="CP28" s="208"/>
      <c r="CQ28" s="208"/>
      <c r="CR28" s="208"/>
      <c r="CS28" s="208"/>
      <c r="CT28" s="208"/>
      <c r="CU28" s="208"/>
    </row>
    <row r="29" spans="1:99" ht="15" customHeight="1">
      <c r="A29" s="207" t="s">
        <v>135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194" t="s">
        <v>35</v>
      </c>
      <c r="AF29" s="194"/>
      <c r="AG29" s="194"/>
      <c r="AH29" s="194"/>
      <c r="AI29" s="194"/>
      <c r="AJ29" s="195" t="s">
        <v>43</v>
      </c>
      <c r="AK29" s="195"/>
      <c r="AL29" s="195"/>
      <c r="AM29" s="195"/>
      <c r="AN29" s="195"/>
      <c r="AO29" s="195"/>
      <c r="AP29" s="195"/>
      <c r="AQ29" s="195"/>
      <c r="AR29" s="195"/>
      <c r="AS29" s="195"/>
      <c r="AT29" s="197" t="s">
        <v>43</v>
      </c>
      <c r="AU29" s="197"/>
      <c r="AV29" s="197"/>
      <c r="AW29" s="197"/>
      <c r="AX29" s="197"/>
      <c r="AY29" s="197"/>
      <c r="AZ29" s="197"/>
      <c r="BA29" s="197"/>
      <c r="BB29" s="197"/>
      <c r="BC29" s="206" t="s">
        <v>42</v>
      </c>
      <c r="BD29" s="206"/>
      <c r="BE29" s="206"/>
      <c r="BF29" s="206"/>
      <c r="BG29" s="206"/>
      <c r="BH29" s="206"/>
      <c r="BI29" s="206"/>
      <c r="BJ29" s="206"/>
      <c r="BK29" s="206"/>
      <c r="BL29" s="193" t="s">
        <v>43</v>
      </c>
      <c r="BM29" s="193"/>
      <c r="BN29" s="193"/>
      <c r="BO29" s="193"/>
      <c r="BP29" s="193"/>
      <c r="BQ29" s="193"/>
      <c r="BR29" s="193"/>
      <c r="BS29" s="193"/>
      <c r="BT29" s="193"/>
      <c r="BU29" s="193" t="s">
        <v>43</v>
      </c>
      <c r="BV29" s="193"/>
      <c r="BW29" s="193"/>
      <c r="BX29" s="193"/>
      <c r="BY29" s="193"/>
      <c r="BZ29" s="193"/>
      <c r="CA29" s="193"/>
      <c r="CB29" s="193"/>
      <c r="CC29" s="193"/>
      <c r="CD29" s="197" t="s">
        <v>43</v>
      </c>
      <c r="CE29" s="197"/>
      <c r="CF29" s="197"/>
      <c r="CG29" s="197"/>
      <c r="CH29" s="197"/>
      <c r="CI29" s="197"/>
      <c r="CJ29" s="197"/>
      <c r="CK29" s="197"/>
      <c r="CL29" s="197"/>
      <c r="CM29" s="208" t="s">
        <v>42</v>
      </c>
      <c r="CN29" s="208"/>
      <c r="CO29" s="208"/>
      <c r="CP29" s="208"/>
      <c r="CQ29" s="208"/>
      <c r="CR29" s="208"/>
      <c r="CS29" s="208"/>
      <c r="CT29" s="208"/>
      <c r="CU29" s="208"/>
    </row>
    <row r="30" spans="1:99" ht="15" customHeight="1">
      <c r="A30" s="209" t="s">
        <v>43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194" t="s">
        <v>178</v>
      </c>
      <c r="AF30" s="194"/>
      <c r="AG30" s="194"/>
      <c r="AH30" s="194"/>
      <c r="AI30" s="194"/>
      <c r="AJ30" s="195" t="s">
        <v>43</v>
      </c>
      <c r="AK30" s="195"/>
      <c r="AL30" s="195"/>
      <c r="AM30" s="195"/>
      <c r="AN30" s="195"/>
      <c r="AO30" s="195"/>
      <c r="AP30" s="195"/>
      <c r="AQ30" s="195"/>
      <c r="AR30" s="195"/>
      <c r="AS30" s="195"/>
      <c r="AT30" s="196" t="s">
        <v>43</v>
      </c>
      <c r="AU30" s="196"/>
      <c r="AV30" s="196"/>
      <c r="AW30" s="196"/>
      <c r="AX30" s="196"/>
      <c r="AY30" s="196"/>
      <c r="AZ30" s="196"/>
      <c r="BA30" s="196"/>
      <c r="BB30" s="196"/>
      <c r="BC30" s="206" t="s">
        <v>42</v>
      </c>
      <c r="BD30" s="206"/>
      <c r="BE30" s="206"/>
      <c r="BF30" s="206"/>
      <c r="BG30" s="206"/>
      <c r="BH30" s="206"/>
      <c r="BI30" s="206"/>
      <c r="BJ30" s="206"/>
      <c r="BK30" s="206"/>
      <c r="BL30" s="193" t="s">
        <v>43</v>
      </c>
      <c r="BM30" s="193"/>
      <c r="BN30" s="193"/>
      <c r="BO30" s="193"/>
      <c r="BP30" s="193"/>
      <c r="BQ30" s="193"/>
      <c r="BR30" s="193"/>
      <c r="BS30" s="193"/>
      <c r="BT30" s="193"/>
      <c r="BU30" s="193" t="s">
        <v>43</v>
      </c>
      <c r="BV30" s="193"/>
      <c r="BW30" s="193"/>
      <c r="BX30" s="193"/>
      <c r="BY30" s="193"/>
      <c r="BZ30" s="193"/>
      <c r="CA30" s="193"/>
      <c r="CB30" s="193"/>
      <c r="CC30" s="193"/>
      <c r="CD30" s="197" t="s">
        <v>43</v>
      </c>
      <c r="CE30" s="197"/>
      <c r="CF30" s="197"/>
      <c r="CG30" s="197"/>
      <c r="CH30" s="197"/>
      <c r="CI30" s="197"/>
      <c r="CJ30" s="197"/>
      <c r="CK30" s="197"/>
      <c r="CL30" s="197"/>
      <c r="CM30" s="206" t="s">
        <v>42</v>
      </c>
      <c r="CN30" s="206"/>
      <c r="CO30" s="206"/>
      <c r="CP30" s="206"/>
      <c r="CQ30" s="206"/>
      <c r="CR30" s="206"/>
      <c r="CS30" s="206"/>
      <c r="CT30" s="206"/>
      <c r="CU30" s="206"/>
    </row>
    <row r="31" spans="1:99" ht="15" customHeight="1">
      <c r="A31" s="207" t="s">
        <v>43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194" t="s">
        <v>43</v>
      </c>
      <c r="AF31" s="194"/>
      <c r="AG31" s="194"/>
      <c r="AH31" s="194"/>
      <c r="AI31" s="194"/>
      <c r="AJ31" s="195" t="s">
        <v>43</v>
      </c>
      <c r="AK31" s="195"/>
      <c r="AL31" s="195"/>
      <c r="AM31" s="195"/>
      <c r="AN31" s="195"/>
      <c r="AO31" s="195"/>
      <c r="AP31" s="195"/>
      <c r="AQ31" s="195"/>
      <c r="AR31" s="195"/>
      <c r="AS31" s="195"/>
      <c r="AT31" s="196" t="s">
        <v>43</v>
      </c>
      <c r="AU31" s="196"/>
      <c r="AV31" s="196"/>
      <c r="AW31" s="196"/>
      <c r="AX31" s="196"/>
      <c r="AY31" s="196"/>
      <c r="AZ31" s="196"/>
      <c r="BA31" s="196"/>
      <c r="BB31" s="196"/>
      <c r="BC31" s="206" t="s">
        <v>42</v>
      </c>
      <c r="BD31" s="206"/>
      <c r="BE31" s="206"/>
      <c r="BF31" s="206"/>
      <c r="BG31" s="206"/>
      <c r="BH31" s="206"/>
      <c r="BI31" s="206"/>
      <c r="BJ31" s="206"/>
      <c r="BK31" s="206"/>
      <c r="BL31" s="193" t="s">
        <v>43</v>
      </c>
      <c r="BM31" s="193"/>
      <c r="BN31" s="193"/>
      <c r="BO31" s="193"/>
      <c r="BP31" s="193"/>
      <c r="BQ31" s="193"/>
      <c r="BR31" s="193"/>
      <c r="BS31" s="193"/>
      <c r="BT31" s="193"/>
      <c r="BU31" s="193" t="s">
        <v>43</v>
      </c>
      <c r="BV31" s="193"/>
      <c r="BW31" s="193"/>
      <c r="BX31" s="193"/>
      <c r="BY31" s="193"/>
      <c r="BZ31" s="193"/>
      <c r="CA31" s="193"/>
      <c r="CB31" s="193"/>
      <c r="CC31" s="193"/>
      <c r="CD31" s="197" t="s">
        <v>43</v>
      </c>
      <c r="CE31" s="197"/>
      <c r="CF31" s="197"/>
      <c r="CG31" s="197"/>
      <c r="CH31" s="197"/>
      <c r="CI31" s="197"/>
      <c r="CJ31" s="197"/>
      <c r="CK31" s="197"/>
      <c r="CL31" s="197"/>
      <c r="CM31" s="208" t="s">
        <v>42</v>
      </c>
      <c r="CN31" s="208"/>
      <c r="CO31" s="208"/>
      <c r="CP31" s="208"/>
      <c r="CQ31" s="208"/>
      <c r="CR31" s="208"/>
      <c r="CS31" s="208"/>
      <c r="CT31" s="208"/>
      <c r="CU31" s="208"/>
    </row>
    <row r="32" spans="1:99" ht="15" customHeight="1" thickBot="1">
      <c r="A32" s="189" t="s">
        <v>136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90" t="s">
        <v>30</v>
      </c>
      <c r="AF32" s="190"/>
      <c r="AG32" s="190"/>
      <c r="AH32" s="190"/>
      <c r="AI32" s="190"/>
      <c r="AJ32" s="191" t="s">
        <v>42</v>
      </c>
      <c r="AK32" s="191"/>
      <c r="AL32" s="191"/>
      <c r="AM32" s="191"/>
      <c r="AN32" s="191"/>
      <c r="AO32" s="191"/>
      <c r="AP32" s="191"/>
      <c r="AQ32" s="191"/>
      <c r="AR32" s="191"/>
      <c r="AS32" s="191"/>
      <c r="AT32" s="192" t="s">
        <v>42</v>
      </c>
      <c r="AU32" s="192"/>
      <c r="AV32" s="192"/>
      <c r="AW32" s="192"/>
      <c r="AX32" s="192"/>
      <c r="AY32" s="192"/>
      <c r="AZ32" s="192"/>
      <c r="BA32" s="192"/>
      <c r="BB32" s="192"/>
      <c r="BC32" s="187">
        <f>SUM(Лист2!BC8)</f>
        <v>-401328.6599999666</v>
      </c>
      <c r="BD32" s="187"/>
      <c r="BE32" s="187"/>
      <c r="BF32" s="187"/>
      <c r="BG32" s="187"/>
      <c r="BH32" s="187"/>
      <c r="BI32" s="187"/>
      <c r="BJ32" s="187"/>
      <c r="BK32" s="187"/>
      <c r="BL32" s="186" t="s">
        <v>43</v>
      </c>
      <c r="BM32" s="186"/>
      <c r="BN32" s="186"/>
      <c r="BO32" s="186"/>
      <c r="BP32" s="186"/>
      <c r="BQ32" s="186"/>
      <c r="BR32" s="186"/>
      <c r="BS32" s="186"/>
      <c r="BT32" s="186"/>
      <c r="BU32" s="186" t="s">
        <v>43</v>
      </c>
      <c r="BV32" s="186"/>
      <c r="BW32" s="186"/>
      <c r="BX32" s="186"/>
      <c r="BY32" s="186"/>
      <c r="BZ32" s="186"/>
      <c r="CA32" s="186"/>
      <c r="CB32" s="186"/>
      <c r="CC32" s="186"/>
      <c r="CD32" s="187">
        <f>SUM(BC32)</f>
        <v>-401328.6599999666</v>
      </c>
      <c r="CE32" s="187"/>
      <c r="CF32" s="187"/>
      <c r="CG32" s="187"/>
      <c r="CH32" s="187"/>
      <c r="CI32" s="187"/>
      <c r="CJ32" s="187"/>
      <c r="CK32" s="187"/>
      <c r="CL32" s="187"/>
      <c r="CM32" s="188" t="s">
        <v>42</v>
      </c>
      <c r="CN32" s="188"/>
      <c r="CO32" s="188"/>
      <c r="CP32" s="188"/>
      <c r="CQ32" s="188"/>
      <c r="CR32" s="188"/>
      <c r="CS32" s="188"/>
      <c r="CT32" s="188"/>
      <c r="CU32" s="188"/>
    </row>
  </sheetData>
  <sheetProtection/>
  <mergeCells count="227"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BC20:BK20"/>
    <mergeCell ref="BL20:BT20"/>
    <mergeCell ref="BU20:CC20"/>
    <mergeCell ref="CD20:CL20"/>
    <mergeCell ref="BU18:CC18"/>
    <mergeCell ref="CD18:CL18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A24:AD24"/>
    <mergeCell ref="AE24:AI24"/>
    <mergeCell ref="AJ24:AS24"/>
    <mergeCell ref="AT24:BB24"/>
    <mergeCell ref="BC24:BK24"/>
    <mergeCell ref="BL24:BT24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A28:AD28"/>
    <mergeCell ref="AE28:AI28"/>
    <mergeCell ref="AJ28:AS28"/>
    <mergeCell ref="AT28:BB28"/>
    <mergeCell ref="BC28:BK28"/>
    <mergeCell ref="BL28:BT28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AE10:AI11"/>
    <mergeCell ref="AJ10:AS11"/>
    <mergeCell ref="AT10:BB11"/>
    <mergeCell ref="BC10:BK11"/>
    <mergeCell ref="BL10:BT11"/>
    <mergeCell ref="BU10:CC11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4:AI15"/>
    <mergeCell ref="AJ14:AS15"/>
    <mergeCell ref="AT14:BB15"/>
    <mergeCell ref="BC14:BK15"/>
    <mergeCell ref="BL14:BT15"/>
    <mergeCell ref="BU14:CC15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tabSelected="1" view="pageBreakPreview" zoomScale="110" zoomScaleSheetLayoutView="110" workbookViewId="0" topLeftCell="A1">
      <selection activeCell="BC16" sqref="BC16:BK17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137</v>
      </c>
    </row>
    <row r="2" ht="3" customHeight="1"/>
    <row r="3" spans="1:99" s="23" customFormat="1" ht="12.75">
      <c r="A3" s="225" t="s">
        <v>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04" t="s">
        <v>113</v>
      </c>
      <c r="AF3" s="204"/>
      <c r="AG3" s="204"/>
      <c r="AH3" s="204"/>
      <c r="AI3" s="204"/>
      <c r="AJ3" s="204" t="s">
        <v>114</v>
      </c>
      <c r="AK3" s="204"/>
      <c r="AL3" s="204"/>
      <c r="AM3" s="204"/>
      <c r="AN3" s="204"/>
      <c r="AO3" s="204"/>
      <c r="AP3" s="204"/>
      <c r="AQ3" s="204"/>
      <c r="AR3" s="204"/>
      <c r="AS3" s="204"/>
      <c r="AT3" s="204" t="s">
        <v>115</v>
      </c>
      <c r="AU3" s="204"/>
      <c r="AV3" s="204"/>
      <c r="AW3" s="204"/>
      <c r="AX3" s="204"/>
      <c r="AY3" s="204"/>
      <c r="AZ3" s="204"/>
      <c r="BA3" s="204"/>
      <c r="BB3" s="204"/>
      <c r="BC3" s="203" t="s">
        <v>16</v>
      </c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27" t="s">
        <v>116</v>
      </c>
      <c r="CN3" s="227"/>
      <c r="CO3" s="227"/>
      <c r="CP3" s="227"/>
      <c r="CQ3" s="227"/>
      <c r="CR3" s="227"/>
      <c r="CS3" s="227"/>
      <c r="CT3" s="227"/>
      <c r="CU3" s="227"/>
    </row>
    <row r="4" spans="1:99" s="23" customFormat="1" ht="12.7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18" t="s">
        <v>117</v>
      </c>
      <c r="AF4" s="218"/>
      <c r="AG4" s="218"/>
      <c r="AH4" s="218"/>
      <c r="AI4" s="218"/>
      <c r="AJ4" s="218" t="s">
        <v>118</v>
      </c>
      <c r="AK4" s="218"/>
      <c r="AL4" s="218"/>
      <c r="AM4" s="218"/>
      <c r="AN4" s="218"/>
      <c r="AO4" s="218"/>
      <c r="AP4" s="218"/>
      <c r="AQ4" s="218"/>
      <c r="AR4" s="218"/>
      <c r="AS4" s="218"/>
      <c r="AT4" s="218" t="s">
        <v>119</v>
      </c>
      <c r="AU4" s="218"/>
      <c r="AV4" s="218"/>
      <c r="AW4" s="218"/>
      <c r="AX4" s="218"/>
      <c r="AY4" s="218"/>
      <c r="AZ4" s="218"/>
      <c r="BA4" s="218"/>
      <c r="BB4" s="218"/>
      <c r="BC4" s="218" t="s">
        <v>120</v>
      </c>
      <c r="BD4" s="218"/>
      <c r="BE4" s="218"/>
      <c r="BF4" s="218"/>
      <c r="BG4" s="218"/>
      <c r="BH4" s="218"/>
      <c r="BI4" s="218"/>
      <c r="BJ4" s="218"/>
      <c r="BK4" s="218"/>
      <c r="BL4" s="218" t="s">
        <v>120</v>
      </c>
      <c r="BM4" s="218"/>
      <c r="BN4" s="218"/>
      <c r="BO4" s="218"/>
      <c r="BP4" s="218"/>
      <c r="BQ4" s="218"/>
      <c r="BR4" s="218"/>
      <c r="BS4" s="218"/>
      <c r="BT4" s="218"/>
      <c r="BU4" s="218" t="s">
        <v>121</v>
      </c>
      <c r="BV4" s="218"/>
      <c r="BW4" s="218"/>
      <c r="BX4" s="218"/>
      <c r="BY4" s="218"/>
      <c r="BZ4" s="218"/>
      <c r="CA4" s="218"/>
      <c r="CB4" s="218"/>
      <c r="CC4" s="218"/>
      <c r="CD4" s="218" t="s">
        <v>19</v>
      </c>
      <c r="CE4" s="218"/>
      <c r="CF4" s="218"/>
      <c r="CG4" s="218"/>
      <c r="CH4" s="218"/>
      <c r="CI4" s="218"/>
      <c r="CJ4" s="218"/>
      <c r="CK4" s="218"/>
      <c r="CL4" s="218"/>
      <c r="CM4" s="219" t="s">
        <v>122</v>
      </c>
      <c r="CN4" s="219"/>
      <c r="CO4" s="219"/>
      <c r="CP4" s="219"/>
      <c r="CQ4" s="219"/>
      <c r="CR4" s="219"/>
      <c r="CS4" s="219"/>
      <c r="CT4" s="219"/>
      <c r="CU4" s="219"/>
    </row>
    <row r="5" spans="1:99" s="23" customFormat="1" ht="12.7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18"/>
      <c r="AF5" s="218"/>
      <c r="AG5" s="218"/>
      <c r="AH5" s="218"/>
      <c r="AI5" s="218"/>
      <c r="AJ5" s="218" t="s">
        <v>123</v>
      </c>
      <c r="AK5" s="218"/>
      <c r="AL5" s="218"/>
      <c r="AM5" s="218"/>
      <c r="AN5" s="218"/>
      <c r="AO5" s="218"/>
      <c r="AP5" s="218"/>
      <c r="AQ5" s="218"/>
      <c r="AR5" s="218"/>
      <c r="AS5" s="218"/>
      <c r="AT5" s="218" t="s">
        <v>124</v>
      </c>
      <c r="AU5" s="218"/>
      <c r="AV5" s="218"/>
      <c r="AW5" s="218"/>
      <c r="AX5" s="218"/>
      <c r="AY5" s="218"/>
      <c r="AZ5" s="218"/>
      <c r="BA5" s="218"/>
      <c r="BB5" s="218"/>
      <c r="BC5" s="218" t="s">
        <v>125</v>
      </c>
      <c r="BD5" s="218"/>
      <c r="BE5" s="218"/>
      <c r="BF5" s="218"/>
      <c r="BG5" s="218"/>
      <c r="BH5" s="218"/>
      <c r="BI5" s="218"/>
      <c r="BJ5" s="218"/>
      <c r="BK5" s="218"/>
      <c r="BL5" s="218" t="s">
        <v>126</v>
      </c>
      <c r="BM5" s="218"/>
      <c r="BN5" s="218"/>
      <c r="BO5" s="218"/>
      <c r="BP5" s="218"/>
      <c r="BQ5" s="218"/>
      <c r="BR5" s="218"/>
      <c r="BS5" s="218"/>
      <c r="BT5" s="218"/>
      <c r="BU5" s="218" t="s">
        <v>127</v>
      </c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9" t="s">
        <v>124</v>
      </c>
      <c r="CN5" s="219"/>
      <c r="CO5" s="219"/>
      <c r="CP5" s="219"/>
      <c r="CQ5" s="219"/>
      <c r="CR5" s="219"/>
      <c r="CS5" s="219"/>
      <c r="CT5" s="219"/>
      <c r="CU5" s="219"/>
    </row>
    <row r="6" spans="1:99" s="23" customFormat="1" ht="12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18"/>
      <c r="AF6" s="218"/>
      <c r="AG6" s="218"/>
      <c r="AH6" s="218"/>
      <c r="AI6" s="218"/>
      <c r="AJ6" s="218" t="s">
        <v>128</v>
      </c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 t="s">
        <v>129</v>
      </c>
      <c r="BD6" s="218"/>
      <c r="BE6" s="218"/>
      <c r="BF6" s="218"/>
      <c r="BG6" s="218"/>
      <c r="BH6" s="218"/>
      <c r="BI6" s="218"/>
      <c r="BJ6" s="218"/>
      <c r="BK6" s="218"/>
      <c r="BL6" s="218" t="s">
        <v>130</v>
      </c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9"/>
      <c r="CN6" s="219"/>
      <c r="CO6" s="219"/>
      <c r="CP6" s="219"/>
      <c r="CQ6" s="219"/>
      <c r="CR6" s="219"/>
      <c r="CS6" s="219"/>
      <c r="CT6" s="219"/>
      <c r="CU6" s="219"/>
    </row>
    <row r="7" spans="1:99" s="23" customFormat="1" ht="13.5" thickBot="1">
      <c r="A7" s="222">
        <v>1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44">
        <v>2</v>
      </c>
      <c r="AF7" s="244"/>
      <c r="AG7" s="244"/>
      <c r="AH7" s="244"/>
      <c r="AI7" s="244"/>
      <c r="AJ7" s="244">
        <v>3</v>
      </c>
      <c r="AK7" s="244"/>
      <c r="AL7" s="244"/>
      <c r="AM7" s="244"/>
      <c r="AN7" s="244"/>
      <c r="AO7" s="244"/>
      <c r="AP7" s="244"/>
      <c r="AQ7" s="244"/>
      <c r="AR7" s="244"/>
      <c r="AS7" s="244"/>
      <c r="AT7" s="244">
        <v>4</v>
      </c>
      <c r="AU7" s="244"/>
      <c r="AV7" s="244"/>
      <c r="AW7" s="244"/>
      <c r="AX7" s="244"/>
      <c r="AY7" s="244"/>
      <c r="AZ7" s="244"/>
      <c r="BA7" s="244"/>
      <c r="BB7" s="244"/>
      <c r="BC7" s="244">
        <v>5</v>
      </c>
      <c r="BD7" s="244"/>
      <c r="BE7" s="244"/>
      <c r="BF7" s="244"/>
      <c r="BG7" s="244"/>
      <c r="BH7" s="244"/>
      <c r="BI7" s="244"/>
      <c r="BJ7" s="244"/>
      <c r="BK7" s="244"/>
      <c r="BL7" s="244">
        <v>6</v>
      </c>
      <c r="BM7" s="244"/>
      <c r="BN7" s="244"/>
      <c r="BO7" s="244"/>
      <c r="BP7" s="244"/>
      <c r="BQ7" s="244"/>
      <c r="BR7" s="244"/>
      <c r="BS7" s="244"/>
      <c r="BT7" s="244"/>
      <c r="BU7" s="244">
        <v>7</v>
      </c>
      <c r="BV7" s="244"/>
      <c r="BW7" s="244"/>
      <c r="BX7" s="244"/>
      <c r="BY7" s="244"/>
      <c r="BZ7" s="244"/>
      <c r="CA7" s="244"/>
      <c r="CB7" s="244"/>
      <c r="CC7" s="244"/>
      <c r="CD7" s="244">
        <v>8</v>
      </c>
      <c r="CE7" s="244"/>
      <c r="CF7" s="244"/>
      <c r="CG7" s="244"/>
      <c r="CH7" s="244"/>
      <c r="CI7" s="244"/>
      <c r="CJ7" s="244"/>
      <c r="CK7" s="244"/>
      <c r="CL7" s="244"/>
      <c r="CM7" s="198">
        <v>9</v>
      </c>
      <c r="CN7" s="198"/>
      <c r="CO7" s="198"/>
      <c r="CP7" s="198"/>
      <c r="CQ7" s="198"/>
      <c r="CR7" s="198"/>
      <c r="CS7" s="198"/>
      <c r="CT7" s="198"/>
      <c r="CU7" s="198"/>
    </row>
    <row r="8" spans="1:99" s="23" customFormat="1" ht="12.75">
      <c r="A8" s="243" t="s">
        <v>138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34" t="s">
        <v>36</v>
      </c>
      <c r="AF8" s="234"/>
      <c r="AG8" s="234"/>
      <c r="AH8" s="234"/>
      <c r="AI8" s="234"/>
      <c r="AJ8" s="235" t="s">
        <v>42</v>
      </c>
      <c r="AK8" s="235"/>
      <c r="AL8" s="235"/>
      <c r="AM8" s="235"/>
      <c r="AN8" s="235"/>
      <c r="AO8" s="235"/>
      <c r="AP8" s="235"/>
      <c r="AQ8" s="235"/>
      <c r="AR8" s="235"/>
      <c r="AS8" s="235"/>
      <c r="AT8" s="236" t="s">
        <v>42</v>
      </c>
      <c r="AU8" s="236"/>
      <c r="AV8" s="236"/>
      <c r="AW8" s="236"/>
      <c r="AX8" s="236"/>
      <c r="AY8" s="236"/>
      <c r="AZ8" s="236"/>
      <c r="BA8" s="236"/>
      <c r="BB8" s="236"/>
      <c r="BC8" s="241">
        <f>SUM(BC11:BK15)</f>
        <v>-401328.6599999666</v>
      </c>
      <c r="BD8" s="241"/>
      <c r="BE8" s="241"/>
      <c r="BF8" s="241"/>
      <c r="BG8" s="241"/>
      <c r="BH8" s="241"/>
      <c r="BI8" s="241"/>
      <c r="BJ8" s="241"/>
      <c r="BK8" s="241"/>
      <c r="BL8" s="238" t="s">
        <v>43</v>
      </c>
      <c r="BM8" s="238"/>
      <c r="BN8" s="238"/>
      <c r="BO8" s="238"/>
      <c r="BP8" s="238"/>
      <c r="BQ8" s="238"/>
      <c r="BR8" s="238"/>
      <c r="BS8" s="238"/>
      <c r="BT8" s="238"/>
      <c r="BU8" s="240" t="s">
        <v>42</v>
      </c>
      <c r="BV8" s="240"/>
      <c r="BW8" s="240"/>
      <c r="BX8" s="240"/>
      <c r="BY8" s="240"/>
      <c r="BZ8" s="240"/>
      <c r="CA8" s="240"/>
      <c r="CB8" s="240"/>
      <c r="CC8" s="240"/>
      <c r="CD8" s="241">
        <f>SUM(BC8)</f>
        <v>-401328.6599999666</v>
      </c>
      <c r="CE8" s="241"/>
      <c r="CF8" s="241"/>
      <c r="CG8" s="241"/>
      <c r="CH8" s="241"/>
      <c r="CI8" s="241"/>
      <c r="CJ8" s="241"/>
      <c r="CK8" s="241"/>
      <c r="CL8" s="241"/>
      <c r="CM8" s="232" t="s">
        <v>42</v>
      </c>
      <c r="CN8" s="232"/>
      <c r="CO8" s="232"/>
      <c r="CP8" s="232"/>
      <c r="CQ8" s="232"/>
      <c r="CR8" s="232"/>
      <c r="CS8" s="232"/>
      <c r="CT8" s="232"/>
      <c r="CU8" s="232"/>
    </row>
    <row r="9" spans="1:99" s="23" customFormat="1" ht="12.75">
      <c r="A9" s="220" t="s">
        <v>139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34"/>
      <c r="AF9" s="234"/>
      <c r="AG9" s="234"/>
      <c r="AH9" s="234"/>
      <c r="AI9" s="234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6"/>
      <c r="AU9" s="236"/>
      <c r="AV9" s="236"/>
      <c r="AW9" s="236"/>
      <c r="AX9" s="236"/>
      <c r="AY9" s="236"/>
      <c r="AZ9" s="236"/>
      <c r="BA9" s="236"/>
      <c r="BB9" s="236"/>
      <c r="BC9" s="241"/>
      <c r="BD9" s="241"/>
      <c r="BE9" s="241"/>
      <c r="BF9" s="241"/>
      <c r="BG9" s="241"/>
      <c r="BH9" s="241"/>
      <c r="BI9" s="241"/>
      <c r="BJ9" s="241"/>
      <c r="BK9" s="241"/>
      <c r="BL9" s="238"/>
      <c r="BM9" s="238"/>
      <c r="BN9" s="238"/>
      <c r="BO9" s="238"/>
      <c r="BP9" s="238"/>
      <c r="BQ9" s="238"/>
      <c r="BR9" s="238"/>
      <c r="BS9" s="238"/>
      <c r="BT9" s="238"/>
      <c r="BU9" s="240"/>
      <c r="BV9" s="240"/>
      <c r="BW9" s="240"/>
      <c r="BX9" s="240"/>
      <c r="BY9" s="240"/>
      <c r="BZ9" s="240"/>
      <c r="CA9" s="240"/>
      <c r="CB9" s="240"/>
      <c r="CC9" s="240"/>
      <c r="CD9" s="241"/>
      <c r="CE9" s="241"/>
      <c r="CF9" s="241"/>
      <c r="CG9" s="241"/>
      <c r="CH9" s="241"/>
      <c r="CI9" s="241"/>
      <c r="CJ9" s="241"/>
      <c r="CK9" s="241"/>
      <c r="CL9" s="241"/>
      <c r="CM9" s="232"/>
      <c r="CN9" s="232"/>
      <c r="CO9" s="232"/>
      <c r="CP9" s="232"/>
      <c r="CQ9" s="232"/>
      <c r="CR9" s="232"/>
      <c r="CS9" s="232"/>
      <c r="CT9" s="232"/>
      <c r="CU9" s="232"/>
    </row>
    <row r="10" spans="1:99" s="23" customFormat="1" ht="12.75">
      <c r="A10" s="220" t="s">
        <v>140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34"/>
      <c r="AF10" s="234"/>
      <c r="AG10" s="234"/>
      <c r="AH10" s="234"/>
      <c r="AI10" s="234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6"/>
      <c r="AU10" s="236"/>
      <c r="AV10" s="236"/>
      <c r="AW10" s="236"/>
      <c r="AX10" s="236"/>
      <c r="AY10" s="236"/>
      <c r="AZ10" s="236"/>
      <c r="BA10" s="236"/>
      <c r="BB10" s="236"/>
      <c r="BC10" s="241"/>
      <c r="BD10" s="241"/>
      <c r="BE10" s="241"/>
      <c r="BF10" s="241"/>
      <c r="BG10" s="241"/>
      <c r="BH10" s="241"/>
      <c r="BI10" s="241"/>
      <c r="BJ10" s="241"/>
      <c r="BK10" s="241"/>
      <c r="BL10" s="238"/>
      <c r="BM10" s="238"/>
      <c r="BN10" s="238"/>
      <c r="BO10" s="238"/>
      <c r="BP10" s="238"/>
      <c r="BQ10" s="238"/>
      <c r="BR10" s="238"/>
      <c r="BS10" s="238"/>
      <c r="BT10" s="238"/>
      <c r="BU10" s="240"/>
      <c r="BV10" s="240"/>
      <c r="BW10" s="240"/>
      <c r="BX10" s="240"/>
      <c r="BY10" s="240"/>
      <c r="BZ10" s="240"/>
      <c r="CA10" s="240"/>
      <c r="CB10" s="240"/>
      <c r="CC10" s="240"/>
      <c r="CD10" s="241"/>
      <c r="CE10" s="241"/>
      <c r="CF10" s="241"/>
      <c r="CG10" s="241"/>
      <c r="CH10" s="241"/>
      <c r="CI10" s="241"/>
      <c r="CJ10" s="241"/>
      <c r="CK10" s="241"/>
      <c r="CL10" s="241"/>
      <c r="CM10" s="232"/>
      <c r="CN10" s="232"/>
      <c r="CO10" s="232"/>
      <c r="CP10" s="232"/>
      <c r="CQ10" s="232"/>
      <c r="CR10" s="232"/>
      <c r="CS10" s="232"/>
      <c r="CT10" s="232"/>
      <c r="CU10" s="232"/>
    </row>
    <row r="11" spans="1:99" s="23" customFormat="1" ht="12.75">
      <c r="A11" s="242" t="s">
        <v>26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194" t="s">
        <v>37</v>
      </c>
      <c r="AF11" s="194"/>
      <c r="AG11" s="194"/>
      <c r="AH11" s="194"/>
      <c r="AI11" s="194"/>
      <c r="AJ11" s="195" t="s">
        <v>42</v>
      </c>
      <c r="AK11" s="195"/>
      <c r="AL11" s="195"/>
      <c r="AM11" s="195"/>
      <c r="AN11" s="195"/>
      <c r="AO11" s="195"/>
      <c r="AP11" s="195"/>
      <c r="AQ11" s="195"/>
      <c r="AR11" s="195"/>
      <c r="AS11" s="195"/>
      <c r="AT11" s="206" t="s">
        <v>42</v>
      </c>
      <c r="AU11" s="206"/>
      <c r="AV11" s="206"/>
      <c r="AW11" s="206"/>
      <c r="AX11" s="206"/>
      <c r="AY11" s="206"/>
      <c r="AZ11" s="206"/>
      <c r="BA11" s="206"/>
      <c r="BB11" s="206"/>
      <c r="BC11" s="197">
        <v>-83707694.24</v>
      </c>
      <c r="BD11" s="197"/>
      <c r="BE11" s="197"/>
      <c r="BF11" s="197"/>
      <c r="BG11" s="197"/>
      <c r="BH11" s="197"/>
      <c r="BI11" s="197"/>
      <c r="BJ11" s="197"/>
      <c r="BK11" s="197"/>
      <c r="BL11" s="238" t="s">
        <v>43</v>
      </c>
      <c r="BM11" s="238"/>
      <c r="BN11" s="238"/>
      <c r="BO11" s="238"/>
      <c r="BP11" s="238"/>
      <c r="BQ11" s="238"/>
      <c r="BR11" s="238"/>
      <c r="BS11" s="238"/>
      <c r="BT11" s="238"/>
      <c r="BU11" s="239" t="s">
        <v>42</v>
      </c>
      <c r="BV11" s="239"/>
      <c r="BW11" s="239"/>
      <c r="BX11" s="239"/>
      <c r="BY11" s="239"/>
      <c r="BZ11" s="239"/>
      <c r="CA11" s="239"/>
      <c r="CB11" s="239"/>
      <c r="CC11" s="239"/>
      <c r="CD11" s="197">
        <f>SUM(BC11)</f>
        <v>-83707694.24</v>
      </c>
      <c r="CE11" s="197"/>
      <c r="CF11" s="197"/>
      <c r="CG11" s="197"/>
      <c r="CH11" s="197"/>
      <c r="CI11" s="197"/>
      <c r="CJ11" s="197"/>
      <c r="CK11" s="197"/>
      <c r="CL11" s="197"/>
      <c r="CM11" s="208" t="s">
        <v>42</v>
      </c>
      <c r="CN11" s="208"/>
      <c r="CO11" s="208"/>
      <c r="CP11" s="208"/>
      <c r="CQ11" s="208"/>
      <c r="CR11" s="208"/>
      <c r="CS11" s="208"/>
      <c r="CT11" s="208"/>
      <c r="CU11" s="208"/>
    </row>
    <row r="12" spans="1:99" s="23" customFormat="1" ht="12.75">
      <c r="A12" s="220" t="s">
        <v>141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194"/>
      <c r="AF12" s="194"/>
      <c r="AG12" s="194"/>
      <c r="AH12" s="194"/>
      <c r="AI12" s="194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206"/>
      <c r="AU12" s="206"/>
      <c r="AV12" s="206"/>
      <c r="AW12" s="206"/>
      <c r="AX12" s="206"/>
      <c r="AY12" s="206"/>
      <c r="AZ12" s="206"/>
      <c r="BA12" s="206"/>
      <c r="BB12" s="206"/>
      <c r="BC12" s="197"/>
      <c r="BD12" s="197"/>
      <c r="BE12" s="197"/>
      <c r="BF12" s="197"/>
      <c r="BG12" s="197"/>
      <c r="BH12" s="197"/>
      <c r="BI12" s="197"/>
      <c r="BJ12" s="197"/>
      <c r="BK12" s="197"/>
      <c r="BL12" s="238"/>
      <c r="BM12" s="238"/>
      <c r="BN12" s="238"/>
      <c r="BO12" s="238"/>
      <c r="BP12" s="238"/>
      <c r="BQ12" s="238"/>
      <c r="BR12" s="238"/>
      <c r="BS12" s="238"/>
      <c r="BT12" s="238"/>
      <c r="BU12" s="239"/>
      <c r="BV12" s="239"/>
      <c r="BW12" s="239"/>
      <c r="BX12" s="239"/>
      <c r="BY12" s="239"/>
      <c r="BZ12" s="239"/>
      <c r="CA12" s="239"/>
      <c r="CB12" s="239"/>
      <c r="CC12" s="239"/>
      <c r="CD12" s="197"/>
      <c r="CE12" s="197"/>
      <c r="CF12" s="197"/>
      <c r="CG12" s="197"/>
      <c r="CH12" s="197"/>
      <c r="CI12" s="197"/>
      <c r="CJ12" s="197"/>
      <c r="CK12" s="197"/>
      <c r="CL12" s="197"/>
      <c r="CM12" s="208"/>
      <c r="CN12" s="208"/>
      <c r="CO12" s="208"/>
      <c r="CP12" s="208"/>
      <c r="CQ12" s="208"/>
      <c r="CR12" s="208"/>
      <c r="CS12" s="208"/>
      <c r="CT12" s="208"/>
      <c r="CU12" s="208"/>
    </row>
    <row r="13" spans="1:99" s="23" customFormat="1" ht="12.75">
      <c r="A13" s="220" t="s">
        <v>142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194"/>
      <c r="AF13" s="194"/>
      <c r="AG13" s="194"/>
      <c r="AH13" s="194"/>
      <c r="AI13" s="194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206"/>
      <c r="AU13" s="206"/>
      <c r="AV13" s="206"/>
      <c r="AW13" s="206"/>
      <c r="AX13" s="206"/>
      <c r="AY13" s="206"/>
      <c r="AZ13" s="206"/>
      <c r="BA13" s="206"/>
      <c r="BB13" s="206"/>
      <c r="BC13" s="197"/>
      <c r="BD13" s="197"/>
      <c r="BE13" s="197"/>
      <c r="BF13" s="197"/>
      <c r="BG13" s="197"/>
      <c r="BH13" s="197"/>
      <c r="BI13" s="197"/>
      <c r="BJ13" s="197"/>
      <c r="BK13" s="197"/>
      <c r="BL13" s="238"/>
      <c r="BM13" s="238"/>
      <c r="BN13" s="238"/>
      <c r="BO13" s="238"/>
      <c r="BP13" s="238"/>
      <c r="BQ13" s="238"/>
      <c r="BR13" s="238"/>
      <c r="BS13" s="238"/>
      <c r="BT13" s="238"/>
      <c r="BU13" s="239"/>
      <c r="BV13" s="239"/>
      <c r="BW13" s="239"/>
      <c r="BX13" s="239"/>
      <c r="BY13" s="239"/>
      <c r="BZ13" s="239"/>
      <c r="CA13" s="239"/>
      <c r="CB13" s="239"/>
      <c r="CC13" s="239"/>
      <c r="CD13" s="197"/>
      <c r="CE13" s="197"/>
      <c r="CF13" s="197"/>
      <c r="CG13" s="197"/>
      <c r="CH13" s="197"/>
      <c r="CI13" s="197"/>
      <c r="CJ13" s="197"/>
      <c r="CK13" s="197"/>
      <c r="CL13" s="197"/>
      <c r="CM13" s="208"/>
      <c r="CN13" s="208"/>
      <c r="CO13" s="208"/>
      <c r="CP13" s="208"/>
      <c r="CQ13" s="208"/>
      <c r="CR13" s="208"/>
      <c r="CS13" s="208"/>
      <c r="CT13" s="208"/>
      <c r="CU13" s="208"/>
    </row>
    <row r="14" spans="1:99" s="23" customFormat="1" ht="13.5" thickBot="1">
      <c r="A14" s="220" t="s">
        <v>143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190" t="s">
        <v>38</v>
      </c>
      <c r="AF14" s="190"/>
      <c r="AG14" s="190"/>
      <c r="AH14" s="190"/>
      <c r="AI14" s="190"/>
      <c r="AJ14" s="191" t="s">
        <v>42</v>
      </c>
      <c r="AK14" s="191"/>
      <c r="AL14" s="191"/>
      <c r="AM14" s="191"/>
      <c r="AN14" s="191"/>
      <c r="AO14" s="191"/>
      <c r="AP14" s="191"/>
      <c r="AQ14" s="191"/>
      <c r="AR14" s="191"/>
      <c r="AS14" s="191"/>
      <c r="AT14" s="192" t="s">
        <v>42</v>
      </c>
      <c r="AU14" s="192"/>
      <c r="AV14" s="192"/>
      <c r="AW14" s="192"/>
      <c r="AX14" s="192"/>
      <c r="AY14" s="192"/>
      <c r="AZ14" s="192"/>
      <c r="BA14" s="192"/>
      <c r="BB14" s="192"/>
      <c r="BC14" s="187">
        <f>SUM('01.01.2017'!CH54:CW54)</f>
        <v>83306365.58000003</v>
      </c>
      <c r="BD14" s="187"/>
      <c r="BE14" s="187"/>
      <c r="BF14" s="187"/>
      <c r="BG14" s="187"/>
      <c r="BH14" s="187"/>
      <c r="BI14" s="187"/>
      <c r="BJ14" s="187"/>
      <c r="BK14" s="187"/>
      <c r="BL14" s="237" t="s">
        <v>43</v>
      </c>
      <c r="BM14" s="237"/>
      <c r="BN14" s="237"/>
      <c r="BO14" s="237"/>
      <c r="BP14" s="237"/>
      <c r="BQ14" s="237"/>
      <c r="BR14" s="237"/>
      <c r="BS14" s="237"/>
      <c r="BT14" s="237"/>
      <c r="BU14" s="233" t="s">
        <v>42</v>
      </c>
      <c r="BV14" s="233"/>
      <c r="BW14" s="233"/>
      <c r="BX14" s="233"/>
      <c r="BY14" s="233"/>
      <c r="BZ14" s="233"/>
      <c r="CA14" s="233"/>
      <c r="CB14" s="233"/>
      <c r="CC14" s="233"/>
      <c r="CD14" s="187">
        <f>SUM(BC14)</f>
        <v>83306365.58000003</v>
      </c>
      <c r="CE14" s="187"/>
      <c r="CF14" s="187"/>
      <c r="CG14" s="187"/>
      <c r="CH14" s="187"/>
      <c r="CI14" s="187"/>
      <c r="CJ14" s="187"/>
      <c r="CK14" s="187"/>
      <c r="CL14" s="187"/>
      <c r="CM14" s="188" t="s">
        <v>42</v>
      </c>
      <c r="CN14" s="188"/>
      <c r="CO14" s="188"/>
      <c r="CP14" s="188"/>
      <c r="CQ14" s="188"/>
      <c r="CR14" s="188"/>
      <c r="CS14" s="188"/>
      <c r="CT14" s="188"/>
      <c r="CU14" s="188"/>
    </row>
    <row r="15" spans="1:99" s="23" customFormat="1" ht="13.5" thickBot="1">
      <c r="A15" s="217" t="s">
        <v>144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190"/>
      <c r="AF15" s="190"/>
      <c r="AG15" s="190"/>
      <c r="AH15" s="190"/>
      <c r="AI15" s="190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2"/>
      <c r="AU15" s="192"/>
      <c r="AV15" s="192"/>
      <c r="AW15" s="192"/>
      <c r="AX15" s="192"/>
      <c r="AY15" s="192"/>
      <c r="AZ15" s="192"/>
      <c r="BA15" s="192"/>
      <c r="BB15" s="192"/>
      <c r="BC15" s="187"/>
      <c r="BD15" s="187"/>
      <c r="BE15" s="187"/>
      <c r="BF15" s="187"/>
      <c r="BG15" s="187"/>
      <c r="BH15" s="187"/>
      <c r="BI15" s="187"/>
      <c r="BJ15" s="187"/>
      <c r="BK15" s="18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3"/>
      <c r="BV15" s="233"/>
      <c r="BW15" s="233"/>
      <c r="BX15" s="233"/>
      <c r="BY15" s="233"/>
      <c r="BZ15" s="233"/>
      <c r="CA15" s="233"/>
      <c r="CB15" s="233"/>
      <c r="CC15" s="233"/>
      <c r="CD15" s="187"/>
      <c r="CE15" s="187"/>
      <c r="CF15" s="187"/>
      <c r="CG15" s="187"/>
      <c r="CH15" s="187"/>
      <c r="CI15" s="187"/>
      <c r="CJ15" s="187"/>
      <c r="CK15" s="187"/>
      <c r="CL15" s="187"/>
      <c r="CM15" s="188"/>
      <c r="CN15" s="188"/>
      <c r="CO15" s="188"/>
      <c r="CP15" s="188"/>
      <c r="CQ15" s="188"/>
      <c r="CR15" s="188"/>
      <c r="CS15" s="188"/>
      <c r="CT15" s="188"/>
      <c r="CU15" s="188"/>
    </row>
    <row r="16" spans="1:99" ht="12.75">
      <c r="A16" s="209" t="s">
        <v>145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34" t="s">
        <v>39</v>
      </c>
      <c r="AF16" s="234"/>
      <c r="AG16" s="234"/>
      <c r="AH16" s="234"/>
      <c r="AI16" s="234"/>
      <c r="AJ16" s="235" t="s">
        <v>42</v>
      </c>
      <c r="AK16" s="235"/>
      <c r="AL16" s="235"/>
      <c r="AM16" s="235"/>
      <c r="AN16" s="235"/>
      <c r="AO16" s="235"/>
      <c r="AP16" s="235"/>
      <c r="AQ16" s="235"/>
      <c r="AR16" s="235"/>
      <c r="AS16" s="235"/>
      <c r="AT16" s="236" t="s">
        <v>42</v>
      </c>
      <c r="AU16" s="236"/>
      <c r="AV16" s="236"/>
      <c r="AW16" s="236"/>
      <c r="AX16" s="236"/>
      <c r="AY16" s="236"/>
      <c r="AZ16" s="236"/>
      <c r="BA16" s="236"/>
      <c r="BB16" s="236"/>
      <c r="BC16" s="236" t="s">
        <v>42</v>
      </c>
      <c r="BD16" s="236"/>
      <c r="BE16" s="236"/>
      <c r="BF16" s="236"/>
      <c r="BG16" s="236"/>
      <c r="BH16" s="236"/>
      <c r="BI16" s="236"/>
      <c r="BJ16" s="236"/>
      <c r="BK16" s="236"/>
      <c r="BL16" s="231" t="s">
        <v>43</v>
      </c>
      <c r="BM16" s="231"/>
      <c r="BN16" s="231"/>
      <c r="BO16" s="231"/>
      <c r="BP16" s="231"/>
      <c r="BQ16" s="231"/>
      <c r="BR16" s="231"/>
      <c r="BS16" s="231"/>
      <c r="BT16" s="231"/>
      <c r="BU16" s="231" t="s">
        <v>43</v>
      </c>
      <c r="BV16" s="231"/>
      <c r="BW16" s="231"/>
      <c r="BX16" s="231"/>
      <c r="BY16" s="231"/>
      <c r="BZ16" s="231"/>
      <c r="CA16" s="231"/>
      <c r="CB16" s="231"/>
      <c r="CC16" s="231"/>
      <c r="CD16" s="231" t="s">
        <v>43</v>
      </c>
      <c r="CE16" s="231"/>
      <c r="CF16" s="231"/>
      <c r="CG16" s="231"/>
      <c r="CH16" s="231"/>
      <c r="CI16" s="231"/>
      <c r="CJ16" s="231"/>
      <c r="CK16" s="231"/>
      <c r="CL16" s="231"/>
      <c r="CM16" s="232" t="s">
        <v>42</v>
      </c>
      <c r="CN16" s="232"/>
      <c r="CO16" s="232"/>
      <c r="CP16" s="232"/>
      <c r="CQ16" s="232"/>
      <c r="CR16" s="232"/>
      <c r="CS16" s="232"/>
      <c r="CT16" s="232"/>
      <c r="CU16" s="232"/>
    </row>
    <row r="17" spans="1:99" ht="12.75">
      <c r="A17" s="220" t="s">
        <v>146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34"/>
      <c r="AF17" s="234"/>
      <c r="AG17" s="234"/>
      <c r="AH17" s="234"/>
      <c r="AI17" s="234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2"/>
      <c r="CN17" s="232"/>
      <c r="CO17" s="232"/>
      <c r="CP17" s="232"/>
      <c r="CQ17" s="232"/>
      <c r="CR17" s="232"/>
      <c r="CS17" s="232"/>
      <c r="CT17" s="232"/>
      <c r="CU17" s="232"/>
    </row>
    <row r="18" spans="1:99" ht="12.75">
      <c r="A18" s="216" t="s">
        <v>14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194" t="s">
        <v>40</v>
      </c>
      <c r="AF18" s="194"/>
      <c r="AG18" s="194"/>
      <c r="AH18" s="194"/>
      <c r="AI18" s="194"/>
      <c r="AJ18" s="195" t="s">
        <v>42</v>
      </c>
      <c r="AK18" s="195"/>
      <c r="AL18" s="195"/>
      <c r="AM18" s="195"/>
      <c r="AN18" s="195"/>
      <c r="AO18" s="195"/>
      <c r="AP18" s="195"/>
      <c r="AQ18" s="195"/>
      <c r="AR18" s="195"/>
      <c r="AS18" s="195"/>
      <c r="AT18" s="206" t="s">
        <v>42</v>
      </c>
      <c r="AU18" s="206"/>
      <c r="AV18" s="206"/>
      <c r="AW18" s="206"/>
      <c r="AX18" s="206"/>
      <c r="AY18" s="206"/>
      <c r="AZ18" s="206"/>
      <c r="BA18" s="206"/>
      <c r="BB18" s="206"/>
      <c r="BC18" s="206" t="s">
        <v>42</v>
      </c>
      <c r="BD18" s="206"/>
      <c r="BE18" s="206"/>
      <c r="BF18" s="206"/>
      <c r="BG18" s="206"/>
      <c r="BH18" s="206"/>
      <c r="BI18" s="206"/>
      <c r="BJ18" s="206"/>
      <c r="BK18" s="206"/>
      <c r="BL18" s="193" t="s">
        <v>43</v>
      </c>
      <c r="BM18" s="193"/>
      <c r="BN18" s="193"/>
      <c r="BO18" s="193"/>
      <c r="BP18" s="193"/>
      <c r="BQ18" s="193"/>
      <c r="BR18" s="193"/>
      <c r="BS18" s="193"/>
      <c r="BT18" s="193"/>
      <c r="BU18" s="193" t="s">
        <v>43</v>
      </c>
      <c r="BV18" s="193"/>
      <c r="BW18" s="193"/>
      <c r="BX18" s="193"/>
      <c r="BY18" s="193"/>
      <c r="BZ18" s="193"/>
      <c r="CA18" s="193"/>
      <c r="CB18" s="193"/>
      <c r="CC18" s="193"/>
      <c r="CD18" s="193" t="s">
        <v>43</v>
      </c>
      <c r="CE18" s="193"/>
      <c r="CF18" s="193"/>
      <c r="CG18" s="193"/>
      <c r="CH18" s="193"/>
      <c r="CI18" s="193"/>
      <c r="CJ18" s="193"/>
      <c r="CK18" s="193"/>
      <c r="CL18" s="193"/>
      <c r="CM18" s="208" t="s">
        <v>42</v>
      </c>
      <c r="CN18" s="208"/>
      <c r="CO18" s="208"/>
      <c r="CP18" s="208"/>
      <c r="CQ18" s="208"/>
      <c r="CR18" s="208"/>
      <c r="CS18" s="208"/>
      <c r="CT18" s="208"/>
      <c r="CU18" s="208"/>
    </row>
    <row r="19" spans="1:99" ht="12.75">
      <c r="A19" s="220" t="s">
        <v>147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194"/>
      <c r="AF19" s="194"/>
      <c r="AG19" s="194"/>
      <c r="AH19" s="194"/>
      <c r="AI19" s="194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208"/>
      <c r="CN19" s="208"/>
      <c r="CO19" s="208"/>
      <c r="CP19" s="208"/>
      <c r="CQ19" s="208"/>
      <c r="CR19" s="208"/>
      <c r="CS19" s="208"/>
      <c r="CT19" s="208"/>
      <c r="CU19" s="208"/>
    </row>
    <row r="20" spans="1:99" ht="13.5" thickBot="1">
      <c r="A20" s="217" t="s">
        <v>148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190" t="s">
        <v>41</v>
      </c>
      <c r="AF20" s="190"/>
      <c r="AG20" s="190"/>
      <c r="AH20" s="190"/>
      <c r="AI20" s="190"/>
      <c r="AJ20" s="191" t="s">
        <v>42</v>
      </c>
      <c r="AK20" s="191"/>
      <c r="AL20" s="191"/>
      <c r="AM20" s="191"/>
      <c r="AN20" s="191"/>
      <c r="AO20" s="191"/>
      <c r="AP20" s="191"/>
      <c r="AQ20" s="191"/>
      <c r="AR20" s="191"/>
      <c r="AS20" s="191"/>
      <c r="AT20" s="192" t="s">
        <v>42</v>
      </c>
      <c r="AU20" s="192"/>
      <c r="AV20" s="192"/>
      <c r="AW20" s="192"/>
      <c r="AX20" s="192"/>
      <c r="AY20" s="192"/>
      <c r="AZ20" s="192"/>
      <c r="BA20" s="192"/>
      <c r="BB20" s="192"/>
      <c r="BC20" s="192" t="s">
        <v>42</v>
      </c>
      <c r="BD20" s="192"/>
      <c r="BE20" s="192"/>
      <c r="BF20" s="192"/>
      <c r="BG20" s="192"/>
      <c r="BH20" s="192"/>
      <c r="BI20" s="192"/>
      <c r="BJ20" s="192"/>
      <c r="BK20" s="192"/>
      <c r="BL20" s="186" t="s">
        <v>43</v>
      </c>
      <c r="BM20" s="186"/>
      <c r="BN20" s="186"/>
      <c r="BO20" s="186"/>
      <c r="BP20" s="186"/>
      <c r="BQ20" s="186"/>
      <c r="BR20" s="186"/>
      <c r="BS20" s="186"/>
      <c r="BT20" s="186"/>
      <c r="BU20" s="186" t="s">
        <v>43</v>
      </c>
      <c r="BV20" s="186"/>
      <c r="BW20" s="186"/>
      <c r="BX20" s="186"/>
      <c r="BY20" s="186"/>
      <c r="BZ20" s="186"/>
      <c r="CA20" s="186"/>
      <c r="CB20" s="186"/>
      <c r="CC20" s="186"/>
      <c r="CD20" s="186" t="s">
        <v>43</v>
      </c>
      <c r="CE20" s="186"/>
      <c r="CF20" s="186"/>
      <c r="CG20" s="186"/>
      <c r="CH20" s="186"/>
      <c r="CI20" s="186"/>
      <c r="CJ20" s="186"/>
      <c r="CK20" s="186"/>
      <c r="CL20" s="186"/>
      <c r="CM20" s="188" t="s">
        <v>42</v>
      </c>
      <c r="CN20" s="188"/>
      <c r="CO20" s="188"/>
      <c r="CP20" s="188"/>
      <c r="CQ20" s="188"/>
      <c r="CR20" s="188"/>
      <c r="CS20" s="188"/>
      <c r="CT20" s="188"/>
      <c r="CU20" s="188"/>
    </row>
    <row r="24" spans="1:99" ht="12.75">
      <c r="A24" s="24" t="s">
        <v>149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"/>
      <c r="Y24" s="23"/>
      <c r="Z24" s="23"/>
      <c r="AA24" s="230" t="s">
        <v>150</v>
      </c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Z24" s="25" t="s">
        <v>151</v>
      </c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"/>
      <c r="CB24" s="23"/>
      <c r="CC24" s="23"/>
      <c r="CD24" s="230" t="s">
        <v>152</v>
      </c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28" t="s">
        <v>9</v>
      </c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6"/>
      <c r="Y25" s="26"/>
      <c r="Z25" s="26"/>
      <c r="AA25" s="228" t="s">
        <v>10</v>
      </c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Z25" s="24" t="s">
        <v>153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28" t="s">
        <v>9</v>
      </c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6"/>
      <c r="CB25" s="26"/>
      <c r="CC25" s="26"/>
      <c r="CD25" s="228" t="s">
        <v>10</v>
      </c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"/>
      <c r="Y27" s="23"/>
      <c r="Z27" s="23"/>
      <c r="AA27" s="230" t="s">
        <v>152</v>
      </c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28" t="s">
        <v>9</v>
      </c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6"/>
      <c r="Y28" s="26"/>
      <c r="Z28" s="26"/>
      <c r="AA28" s="228" t="s">
        <v>10</v>
      </c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154</v>
      </c>
      <c r="C30" s="229" t="s">
        <v>299</v>
      </c>
      <c r="D30" s="229"/>
      <c r="E30" s="229"/>
      <c r="F30" s="24" t="s">
        <v>155</v>
      </c>
      <c r="G30" s="23"/>
      <c r="H30" s="229" t="s">
        <v>300</v>
      </c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3"/>
      <c r="U30" s="29" t="s">
        <v>156</v>
      </c>
      <c r="V30" s="229" t="s">
        <v>276</v>
      </c>
      <c r="W30" s="229"/>
      <c r="X30" s="229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A3:AD3"/>
    <mergeCell ref="AE3:AI3"/>
    <mergeCell ref="AJ3:AS3"/>
    <mergeCell ref="AT3:BB3"/>
    <mergeCell ref="BC3:CL3"/>
    <mergeCell ref="CM3:CU3"/>
    <mergeCell ref="A4:AD4"/>
    <mergeCell ref="AE4:AI4"/>
    <mergeCell ref="AJ4:AS4"/>
    <mergeCell ref="AT4:BB4"/>
    <mergeCell ref="BC4:BK4"/>
    <mergeCell ref="BL4:BT4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8:AD8"/>
    <mergeCell ref="AE8:AI10"/>
    <mergeCell ref="AJ8:AS10"/>
    <mergeCell ref="AT8:BB10"/>
    <mergeCell ref="BC8:BK10"/>
    <mergeCell ref="BL8:BT10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BL11:BT13"/>
    <mergeCell ref="BU11:CC13"/>
    <mergeCell ref="CD11:CL13"/>
    <mergeCell ref="CM11:CU13"/>
    <mergeCell ref="A12:AD12"/>
    <mergeCell ref="A13:AD13"/>
    <mergeCell ref="BL16:BT17"/>
    <mergeCell ref="A14:AD14"/>
    <mergeCell ref="AE14:AI15"/>
    <mergeCell ref="AJ14:AS15"/>
    <mergeCell ref="AT14:BB15"/>
    <mergeCell ref="BC14:BK15"/>
    <mergeCell ref="BL14:BT15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L28:W28"/>
    <mergeCell ref="AA28:AR28"/>
    <mergeCell ref="C30:E30"/>
    <mergeCell ref="H30:S30"/>
    <mergeCell ref="V30:X30"/>
    <mergeCell ref="L25:W25"/>
    <mergeCell ref="AA25:AR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locale1</cp:lastModifiedBy>
  <cp:lastPrinted>2018-04-18T07:20:56Z</cp:lastPrinted>
  <dcterms:created xsi:type="dcterms:W3CDTF">2005-02-01T12:32:18Z</dcterms:created>
  <dcterms:modified xsi:type="dcterms:W3CDTF">2018-05-04T08:26:14Z</dcterms:modified>
  <cp:category/>
  <cp:version/>
  <cp:contentType/>
  <cp:contentStatus/>
</cp:coreProperties>
</file>