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<sst xmlns="http://schemas.openxmlformats.org/spreadsheetml/2006/main" count="797" uniqueCount="287">
  <si>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</si>
  <si>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</si>
  <si>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</si>
  <si>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</si>
  <si>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</si>
  <si>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</si>
  <si>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</si>
  <si>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</si>
  <si>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</si>
  <si>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</si>
  <si>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</si>
  <si>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</si>
  <si>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</si>
  <si>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</si>
  <si>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</si>
  <si>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</si>
  <si>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</si>
  <si>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</si>
  <si>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</si>
  <si>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</si>
  <si>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</si>
  <si>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</si>
  <si>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</si>
  <si>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</si>
  <si>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</si>
  <si>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</si>
  <si>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</si>
  <si>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</si>
  <si>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</si>
  <si>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</si>
  <si>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</si>
  <si>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</si>
  <si>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</si>
  <si>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</si>
  <si>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</si>
  <si>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</si>
  <si>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</si>
  <si>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</si>
  <si>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</si>
  <si>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</si>
  <si>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</si>
  <si>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</si>
  <si>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</si>
  <si>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</si>
  <si>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</si>
  <si>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</si>
  <si>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</si>
  <si>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</si>
  <si>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</si>
  <si>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</si>
  <si>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</si>
  <si>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</si>
  <si>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</si>
  <si>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</si>
  <si>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</si>
  <si>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</si>
  <si>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</si>
  <si>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</si>
  <si>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</si>
  <si>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</si>
  <si>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</si>
  <si>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</si>
  <si>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</si>
  <si>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</si>
  <si>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</si>
  <si>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</si>
  <si>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</si>
  <si>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</si>
  <si>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</si>
  <si>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</si>
  <si>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</si>
  <si>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</si>
  <si>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</si>
  <si>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</si>
  <si>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</si>
  <si>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</si>
  <si>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</si>
  <si>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</si>
  <si>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</si>
  <si>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</si>
  <si>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</si>
  <si>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</si>
  <si>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</si>
  <si>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</si>
  <si>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</si>
  <si>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</si>
  <si>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</si>
  <si>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</si>
  <si>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</si>
  <si>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</si>
  <si>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</si>
  <si>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</si>
  <si>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</si>
  <si>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</si>
  <si>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</si>
  <si>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</si>
  <si>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</si>
  <si>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</si>
  <si>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</si>
  <si>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</si>
  <si>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</si>
  <si>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</si>
  <si>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</si>
  <si>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</si>
  <si>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</si>
  <si>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</si>
  <si>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</si>
  <si>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</si>
  <si>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</si>
  <si>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</si>
  <si>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</si>
  <si>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</si>
  <si>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</si>
  <si>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</si>
  <si>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</si>
  <si>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</si>
  <si>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</si>
  <si>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</si>
  <si>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</si>
  <si>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</si>
  <si>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</si>
  <si>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</si>
  <si>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</si>
  <si>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</si>
  <si>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</si>
  <si>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</si>
  <si>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</si>
  <si>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</si>
  <si>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</si>
  <si>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</si>
  <si>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</si>
  <si>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</si>
  <si>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</si>
  <si>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</si>
  <si>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</si>
  <si>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</si>
  <si>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</si>
  <si>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</si>
  <si>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</si>
  <si>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</si>
  <si>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</si>
  <si>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</si>
  <si>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</si>
  <si>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</si>
  <si>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</si>
  <si>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</si>
  <si>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</si>
  <si>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</si>
  <si>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</si>
  <si>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</si>
  <si>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</si>
  <si>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</si>
  <si>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</si>
  <si>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</si>
  <si>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</si>
  <si>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</si>
  <si>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</si>
  <si>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</si>
  <si>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</si>
  <si>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</si>
  <si>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</si>
  <si>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</si>
  <si>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</si>
  <si>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</si>
  <si>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</si>
  <si>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</si>
  <si>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</si>
  <si>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</si>
  <si>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</si>
  <si>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</si>
  <si>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</si>
  <si>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</si>
  <si>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</si>
  <si>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</si>
  <si>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</si>
  <si>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</si>
  <si>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</si>
  <si>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</si>
  <si>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</si>
  <si>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</si>
  <si>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</si>
  <si>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</si>
  <si>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</si>
  <si>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</si>
  <si>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</si>
  <si>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</si>
  <si>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</si>
  <si>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</si>
  <si>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</si>
  <si>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</si>
  <si>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</si>
  <si>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</si>
  <si>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</si>
  <si>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</si>
  <si>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</si>
  <si>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</si>
  <si>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</si>
  <si>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</si>
  <si>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</si>
  <si>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</si>
  <si>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</si>
  <si>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</si>
  <si>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</si>
  <si>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</si>
  <si>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</si>
  <si>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</si>
  <si>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</si>
  <si>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01</t>
  </si>
  <si>
    <t>февраля</t>
  </si>
  <si>
    <t xml:space="preserve"> на 1 февраля</t>
  </si>
  <si>
    <t>01.02.2017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</si>
  <si>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</si>
  <si>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</si>
  <si>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</si>
  <si>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</si>
  <si>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</si>
  <si>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</si>
  <si>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</si>
  <si>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</si>
  <si>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</si>
  <si>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</si>
  <si>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</si>
  <si>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913.0113.0410099990. 852.101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</si>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</sst>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horizontal="left" indent="2"/>
    </xf>
    <xf numFmtId="49" fontId="8" fillId="0" borderId="2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/>
    </xf>
    <xf numFmtId="4" fontId="8" fillId="33" borderId="25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4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4" fontId="8" fillId="0" borderId="55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left"/>
    </xf>
    <xf numFmtId="0" fontId="10" fillId="0" borderId="63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49" fontId="10" fillId="0" borderId="70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/>
    </xf>
    <xf numFmtId="0" fontId="10" fillId="0" borderId="25" xfId="0" applyNumberFormat="1" applyFont="1" applyBorder="1" applyAlignment="1">
      <alignment horizontal="center"/>
    </xf>
    <xf numFmtId="4" fontId="10" fillId="0" borderId="73" xfId="0" applyNumberFormat="1" applyFont="1" applyBorder="1" applyAlignment="1">
      <alignment horizontal="right"/>
    </xf>
    <xf numFmtId="0" fontId="10" fillId="0" borderId="73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/>
    </xf>
    <xf numFmtId="49" fontId="10" fillId="0" borderId="75" xfId="0" applyNumberFormat="1" applyFont="1" applyBorder="1" applyAlignment="1">
      <alignment horizontal="center"/>
    </xf>
    <xf numFmtId="4" fontId="10" fillId="0" borderId="75" xfId="0" applyNumberFormat="1" applyFont="1" applyBorder="1" applyAlignment="1">
      <alignment horizontal="right"/>
    </xf>
    <xf numFmtId="2" fontId="10" fillId="0" borderId="75" xfId="0" applyNumberFormat="1" applyFont="1" applyBorder="1" applyAlignment="1">
      <alignment horizontal="right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right"/>
    </xf>
    <xf numFmtId="4" fontId="10" fillId="0" borderId="77" xfId="0" applyNumberFormat="1" applyFont="1" applyBorder="1" applyAlignment="1">
      <alignment horizontal="right"/>
    </xf>
    <xf numFmtId="0" fontId="10" fillId="0" borderId="78" xfId="0" applyNumberFormat="1" applyFont="1" applyBorder="1" applyAlignment="1">
      <alignment horizontal="center"/>
    </xf>
    <xf numFmtId="0" fontId="10" fillId="0" borderId="72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77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center"/>
    </xf>
    <xf numFmtId="0" fontId="10" fillId="0" borderId="8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right"/>
    </xf>
    <xf numFmtId="2" fontId="10" fillId="0" borderId="77" xfId="0" applyNumberFormat="1" applyFont="1" applyBorder="1" applyAlignment="1">
      <alignment horizontal="right"/>
    </xf>
    <xf numFmtId="2" fontId="10" fillId="0" borderId="7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3"/>
  <sheetViews>
    <sheetView tabSelected="1" view="pageBreakPreview" zoomScale="120" zoomScaleSheetLayoutView="120" zoomScalePageLayoutView="0" workbookViewId="0" topLeftCell="AH27">
      <selection activeCell="AT32" sqref="AT32:BB32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</row>
    <row r="2" spans="1:166" ht="15" customHeight="1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31" t="s">
        <v>179</v>
      </c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</row>
    <row r="6" spans="147:166" ht="15" customHeight="1">
      <c r="EQ6" s="2" t="s">
        <v>1</v>
      </c>
      <c r="ET6" s="138" t="s">
        <v>21</v>
      </c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40"/>
    </row>
    <row r="7" spans="60:166" ht="15" customHeight="1">
      <c r="BH7" s="2" t="s">
        <v>2</v>
      </c>
      <c r="BJ7" s="142" t="s">
        <v>209</v>
      </c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3">
        <v>201</v>
      </c>
      <c r="CF7" s="143"/>
      <c r="CG7" s="143"/>
      <c r="CH7" s="143"/>
      <c r="CI7" s="143"/>
      <c r="CJ7" s="149">
        <v>7</v>
      </c>
      <c r="CK7" s="149"/>
      <c r="CM7" s="1" t="s">
        <v>3</v>
      </c>
      <c r="EQ7" s="2" t="s">
        <v>0</v>
      </c>
      <c r="ET7" s="132" t="s">
        <v>210</v>
      </c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4"/>
    </row>
    <row r="8" spans="1:166" ht="46.5" customHeight="1">
      <c r="A8" s="151" t="s">
        <v>50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1"/>
      <c r="BD8" s="11"/>
      <c r="BE8" s="11"/>
      <c r="BF8" s="11"/>
      <c r="BG8" s="11"/>
      <c r="BH8" s="11"/>
      <c r="BI8" s="11"/>
      <c r="BJ8" s="11"/>
      <c r="BK8" s="150" t="s">
        <v>55</v>
      </c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Q8" s="2" t="s">
        <v>11</v>
      </c>
      <c r="ET8" s="135" t="s">
        <v>56</v>
      </c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7"/>
    </row>
    <row r="9" spans="1:166" ht="15" customHeight="1">
      <c r="A9" s="1" t="s">
        <v>4</v>
      </c>
      <c r="V9" s="149" t="s">
        <v>63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G9" s="153" t="s">
        <v>47</v>
      </c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T9" s="132" t="s">
        <v>57</v>
      </c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4"/>
    </row>
    <row r="10" spans="1:166" ht="15" customHeight="1">
      <c r="A10" s="1" t="s">
        <v>48</v>
      </c>
      <c r="P10" s="153" t="s">
        <v>177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G10" s="144" t="s">
        <v>176</v>
      </c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5"/>
      <c r="ET10" s="132" t="s">
        <v>171</v>
      </c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4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55"/>
      <c r="EK11" s="155"/>
      <c r="EL11" s="155"/>
      <c r="EM11" s="155"/>
      <c r="EN11" s="155"/>
      <c r="EO11" s="155"/>
      <c r="EP11" s="155"/>
      <c r="EQ11" s="155"/>
      <c r="ER11" s="155"/>
      <c r="ES11" s="156"/>
      <c r="ET11" s="132" t="s">
        <v>43</v>
      </c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4"/>
    </row>
    <row r="12" spans="1:166" ht="21.75" customHeight="1" thickBot="1">
      <c r="A12" s="1" t="s">
        <v>5</v>
      </c>
      <c r="EQ12" s="2" t="s">
        <v>6</v>
      </c>
      <c r="ET12" s="146">
        <v>383</v>
      </c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8"/>
    </row>
    <row r="13" ht="6" customHeight="1" hidden="1"/>
    <row r="14" spans="1:166" ht="14.25" customHeight="1">
      <c r="A14" s="129" t="s">
        <v>12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</row>
    <row r="15" ht="9" customHeight="1"/>
    <row r="16" spans="1:166" ht="11.25" customHeight="1">
      <c r="A16" s="127" t="s">
        <v>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 t="s">
        <v>15</v>
      </c>
      <c r="AO16" s="127"/>
      <c r="AP16" s="127"/>
      <c r="AQ16" s="127"/>
      <c r="AR16" s="127"/>
      <c r="AS16" s="127"/>
      <c r="AT16" s="110" t="s">
        <v>44</v>
      </c>
      <c r="AU16" s="111"/>
      <c r="AV16" s="111"/>
      <c r="AW16" s="111"/>
      <c r="AX16" s="111"/>
      <c r="AY16" s="111"/>
      <c r="AZ16" s="111"/>
      <c r="BA16" s="111"/>
      <c r="BB16" s="112"/>
      <c r="BC16" s="12"/>
      <c r="BD16" s="12"/>
      <c r="BE16" s="12"/>
      <c r="BF16" s="12"/>
      <c r="BG16" s="12"/>
      <c r="BH16" s="12"/>
      <c r="BI16" s="12"/>
      <c r="BJ16" s="12" t="s">
        <v>45</v>
      </c>
      <c r="BK16" s="110" t="s">
        <v>49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2"/>
      <c r="CF16" s="118" t="s">
        <v>16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20"/>
      <c r="ET16" s="127" t="s">
        <v>20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</row>
    <row r="17" spans="1:166" ht="57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13"/>
      <c r="AU17" s="114"/>
      <c r="AV17" s="114"/>
      <c r="AW17" s="114"/>
      <c r="AX17" s="114"/>
      <c r="AY17" s="114"/>
      <c r="AZ17" s="114"/>
      <c r="BA17" s="114"/>
      <c r="BB17" s="115"/>
      <c r="BC17" s="12"/>
      <c r="BD17" s="12"/>
      <c r="BE17" s="12"/>
      <c r="BF17" s="12"/>
      <c r="BG17" s="12"/>
      <c r="BH17" s="12"/>
      <c r="BI17" s="12"/>
      <c r="BJ17" s="12"/>
      <c r="BK17" s="113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5"/>
      <c r="CF17" s="119" t="s">
        <v>46</v>
      </c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20"/>
      <c r="CW17" s="118" t="s">
        <v>17</v>
      </c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18" t="s">
        <v>18</v>
      </c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  <c r="EE17" s="118" t="s">
        <v>19</v>
      </c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20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</row>
    <row r="18" spans="1:166" ht="12" thickBo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05">
        <v>2</v>
      </c>
      <c r="AO18" s="106"/>
      <c r="AP18" s="106"/>
      <c r="AQ18" s="106"/>
      <c r="AR18" s="106"/>
      <c r="AS18" s="107"/>
      <c r="AT18" s="105">
        <v>3</v>
      </c>
      <c r="AU18" s="106"/>
      <c r="AV18" s="106"/>
      <c r="AW18" s="106"/>
      <c r="AX18" s="106"/>
      <c r="AY18" s="106"/>
      <c r="AZ18" s="106"/>
      <c r="BA18" s="106"/>
      <c r="BB18" s="107"/>
      <c r="BC18" s="13"/>
      <c r="BD18" s="13"/>
      <c r="BE18" s="13"/>
      <c r="BF18" s="13"/>
      <c r="BG18" s="13"/>
      <c r="BH18" s="13"/>
      <c r="BI18" s="13"/>
      <c r="BJ18" s="13">
        <v>4</v>
      </c>
      <c r="BK18" s="105">
        <v>4</v>
      </c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7"/>
      <c r="CF18" s="105">
        <v>5</v>
      </c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7"/>
      <c r="CW18" s="105">
        <v>6</v>
      </c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N18" s="105">
        <v>7</v>
      </c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7"/>
      <c r="EE18" s="105">
        <v>8</v>
      </c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7"/>
      <c r="ET18" s="128">
        <v>9</v>
      </c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</row>
    <row r="19" spans="1:166" ht="15" customHeight="1" thickBot="1">
      <c r="A19" s="157" t="s">
        <v>13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 t="s">
        <v>22</v>
      </c>
      <c r="AO19" s="160"/>
      <c r="AP19" s="160"/>
      <c r="AQ19" s="160"/>
      <c r="AR19" s="160"/>
      <c r="AS19" s="160"/>
      <c r="AT19" s="124" t="s">
        <v>42</v>
      </c>
      <c r="AU19" s="125"/>
      <c r="AV19" s="125"/>
      <c r="AW19" s="125"/>
      <c r="AX19" s="125"/>
      <c r="AY19" s="125"/>
      <c r="AZ19" s="125"/>
      <c r="BA19" s="125"/>
      <c r="BB19" s="126"/>
      <c r="BC19" s="16"/>
      <c r="BD19" s="16"/>
      <c r="BE19" s="16"/>
      <c r="BF19" s="16"/>
      <c r="BG19" s="16"/>
      <c r="BH19" s="16"/>
      <c r="BI19" s="16"/>
      <c r="BJ19" s="16">
        <f>-CF19</f>
        <v>-24880857.549999997</v>
      </c>
      <c r="BK19" s="121">
        <f>SUM(BK20:CE32)</f>
        <v>218273239.57999998</v>
      </c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3"/>
      <c r="CF19" s="48">
        <f>SUM(CF20:CV32)</f>
        <v>24880857.549999997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 t="s">
        <v>43</v>
      </c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 t="s">
        <v>43</v>
      </c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>
        <f aca="true" t="shared" si="0" ref="EE19:EE29">SUM(CF19)</f>
        <v>24880857.549999997</v>
      </c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39">
        <f aca="true" t="shared" si="1" ref="ET19:ET32">SUM(BK19-EE19)</f>
        <v>193392382.02999997</v>
      </c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40"/>
    </row>
    <row r="20" spans="1:166" ht="43.5" customHeight="1" thickBot="1">
      <c r="A20" s="164" t="s">
        <v>103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6"/>
      <c r="AN20" s="130" t="s">
        <v>22</v>
      </c>
      <c r="AO20" s="131"/>
      <c r="AP20" s="131"/>
      <c r="AQ20" s="131"/>
      <c r="AR20" s="131"/>
      <c r="AS20" s="131"/>
      <c r="AT20" s="54" t="s">
        <v>102</v>
      </c>
      <c r="AU20" s="55"/>
      <c r="AV20" s="55"/>
      <c r="AW20" s="55"/>
      <c r="AX20" s="55"/>
      <c r="AY20" s="55"/>
      <c r="AZ20" s="55"/>
      <c r="BA20" s="55"/>
      <c r="BB20" s="56"/>
      <c r="BC20" s="17"/>
      <c r="BD20" s="17"/>
      <c r="BE20" s="17"/>
      <c r="BF20" s="17"/>
      <c r="BG20" s="17"/>
      <c r="BH20" s="17"/>
      <c r="BI20" s="17"/>
      <c r="BJ20" s="18" t="s">
        <v>43</v>
      </c>
      <c r="BK20" s="57">
        <v>1816.98</v>
      </c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0">
        <f>4595.6-3230.41</f>
        <v>1365.1900000000005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 t="s">
        <v>43</v>
      </c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 t="s">
        <v>43</v>
      </c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48">
        <f t="shared" si="0"/>
        <v>1365.1900000000005</v>
      </c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39">
        <f t="shared" si="1"/>
        <v>451.7899999999995</v>
      </c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40"/>
    </row>
    <row r="21" spans="1:166" ht="35.25" customHeight="1" thickBot="1">
      <c r="A21" s="49" t="s">
        <v>182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61" t="s">
        <v>22</v>
      </c>
      <c r="AO21" s="62"/>
      <c r="AP21" s="62"/>
      <c r="AQ21" s="62"/>
      <c r="AR21" s="62"/>
      <c r="AS21" s="63"/>
      <c r="AT21" s="54" t="s">
        <v>285</v>
      </c>
      <c r="AU21" s="55"/>
      <c r="AV21" s="55"/>
      <c r="AW21" s="55"/>
      <c r="AX21" s="55"/>
      <c r="AY21" s="55"/>
      <c r="AZ21" s="55"/>
      <c r="BA21" s="55"/>
      <c r="BB21" s="56"/>
      <c r="BC21" s="17"/>
      <c r="BD21" s="17"/>
      <c r="BE21" s="17"/>
      <c r="BF21" s="17"/>
      <c r="BG21" s="17"/>
      <c r="BH21" s="17"/>
      <c r="BI21" s="17"/>
      <c r="BJ21" s="19" t="s">
        <v>43</v>
      </c>
      <c r="BK21" s="57">
        <v>780000</v>
      </c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0">
        <v>0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 t="s">
        <v>43</v>
      </c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 t="s">
        <v>43</v>
      </c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48">
        <f>SUM(CF21)</f>
        <v>0</v>
      </c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39">
        <f t="shared" si="1"/>
        <v>780000</v>
      </c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40"/>
    </row>
    <row r="22" spans="1:166" ht="55.5" customHeight="1" thickBot="1">
      <c r="A22" s="49" t="s">
        <v>58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116" t="s">
        <v>22</v>
      </c>
      <c r="AO22" s="117"/>
      <c r="AP22" s="117"/>
      <c r="AQ22" s="117"/>
      <c r="AR22" s="117"/>
      <c r="AS22" s="117"/>
      <c r="AT22" s="54" t="s">
        <v>219</v>
      </c>
      <c r="AU22" s="55"/>
      <c r="AV22" s="55"/>
      <c r="AW22" s="55"/>
      <c r="AX22" s="55"/>
      <c r="AY22" s="55"/>
      <c r="AZ22" s="55"/>
      <c r="BA22" s="55"/>
      <c r="BB22" s="56"/>
      <c r="BC22" s="17"/>
      <c r="BD22" s="17"/>
      <c r="BE22" s="17"/>
      <c r="BF22" s="17"/>
      <c r="BG22" s="17"/>
      <c r="BH22" s="17"/>
      <c r="BI22" s="17"/>
      <c r="BJ22" s="19" t="s">
        <v>43</v>
      </c>
      <c r="BK22" s="57">
        <v>362500</v>
      </c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0">
        <v>22800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 t="s">
        <v>43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 t="s">
        <v>43</v>
      </c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104">
        <f t="shared" si="0"/>
        <v>22800</v>
      </c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39">
        <f t="shared" si="1"/>
        <v>339700</v>
      </c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40"/>
    </row>
    <row r="23" spans="1:166" ht="45.75" customHeight="1" thickBot="1">
      <c r="A23" s="49" t="s">
        <v>59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116" t="s">
        <v>22</v>
      </c>
      <c r="AO23" s="117"/>
      <c r="AP23" s="117"/>
      <c r="AQ23" s="117"/>
      <c r="AR23" s="117"/>
      <c r="AS23" s="117"/>
      <c r="AT23" s="54" t="s">
        <v>211</v>
      </c>
      <c r="AU23" s="55"/>
      <c r="AV23" s="55"/>
      <c r="AW23" s="55"/>
      <c r="AX23" s="55"/>
      <c r="AY23" s="55"/>
      <c r="AZ23" s="55"/>
      <c r="BA23" s="55"/>
      <c r="BB23" s="56"/>
      <c r="BC23" s="17"/>
      <c r="BD23" s="17"/>
      <c r="BE23" s="17"/>
      <c r="BF23" s="17"/>
      <c r="BG23" s="17"/>
      <c r="BH23" s="17"/>
      <c r="BI23" s="17"/>
      <c r="BJ23" s="19" t="s">
        <v>43</v>
      </c>
      <c r="BK23" s="57">
        <v>10648800</v>
      </c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0">
        <v>1155208.62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 t="s">
        <v>43</v>
      </c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 t="s">
        <v>43</v>
      </c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48">
        <f t="shared" si="0"/>
        <v>1155208.62</v>
      </c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39">
        <f t="shared" si="1"/>
        <v>9493591.379999999</v>
      </c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40"/>
    </row>
    <row r="24" spans="1:166" ht="45.75" customHeight="1" thickBot="1">
      <c r="A24" s="49" t="s">
        <v>110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61" t="s">
        <v>22</v>
      </c>
      <c r="AO24" s="62"/>
      <c r="AP24" s="62"/>
      <c r="AQ24" s="62"/>
      <c r="AR24" s="62"/>
      <c r="AS24" s="63"/>
      <c r="AT24" s="54" t="s">
        <v>213</v>
      </c>
      <c r="AU24" s="55"/>
      <c r="AV24" s="55"/>
      <c r="AW24" s="55"/>
      <c r="AX24" s="55"/>
      <c r="AY24" s="55"/>
      <c r="AZ24" s="55"/>
      <c r="BA24" s="55"/>
      <c r="BB24" s="56"/>
      <c r="BC24" s="17"/>
      <c r="BD24" s="17"/>
      <c r="BE24" s="17"/>
      <c r="BF24" s="17"/>
      <c r="BG24" s="17"/>
      <c r="BH24" s="17"/>
      <c r="BI24" s="17"/>
      <c r="BJ24" s="19" t="s">
        <v>43</v>
      </c>
      <c r="BK24" s="57">
        <f>2838600+21913600+4071300+4351100+8381300+615500+16405600+42039500+337400+7214600+39549600+79500+9501200+10475700</f>
        <v>167774500</v>
      </c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0">
        <v>18307174.92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 t="s">
        <v>43</v>
      </c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 t="s">
        <v>43</v>
      </c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48">
        <f t="shared" si="0"/>
        <v>18307174.92</v>
      </c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39">
        <f t="shared" si="1"/>
        <v>149467325.07999998</v>
      </c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40"/>
    </row>
    <row r="25" spans="1:166" ht="71.25" customHeight="1" thickBot="1">
      <c r="A25" s="49" t="s">
        <v>172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/>
      <c r="AN25" s="61" t="s">
        <v>22</v>
      </c>
      <c r="AO25" s="62"/>
      <c r="AP25" s="62"/>
      <c r="AQ25" s="62"/>
      <c r="AR25" s="62"/>
      <c r="AS25" s="63"/>
      <c r="AT25" s="54" t="s">
        <v>215</v>
      </c>
      <c r="AU25" s="55"/>
      <c r="AV25" s="55"/>
      <c r="AW25" s="55"/>
      <c r="AX25" s="55"/>
      <c r="AY25" s="55"/>
      <c r="AZ25" s="55"/>
      <c r="BA25" s="55"/>
      <c r="BB25" s="56"/>
      <c r="BC25" s="17"/>
      <c r="BD25" s="17"/>
      <c r="BE25" s="17"/>
      <c r="BF25" s="17"/>
      <c r="BG25" s="17"/>
      <c r="BH25" s="17"/>
      <c r="BI25" s="17"/>
      <c r="BJ25" s="19" t="s">
        <v>43</v>
      </c>
      <c r="BK25" s="57">
        <v>8365400</v>
      </c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0">
        <v>0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 t="s">
        <v>43</v>
      </c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 t="s">
        <v>43</v>
      </c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48">
        <f>SUM(CF25)</f>
        <v>0</v>
      </c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39">
        <f t="shared" si="1"/>
        <v>8365400</v>
      </c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40"/>
    </row>
    <row r="26" spans="1:166" ht="69" customHeight="1" thickBot="1">
      <c r="A26" s="49" t="s">
        <v>178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61" t="s">
        <v>22</v>
      </c>
      <c r="AO26" s="62"/>
      <c r="AP26" s="62"/>
      <c r="AQ26" s="62"/>
      <c r="AR26" s="62"/>
      <c r="AS26" s="63"/>
      <c r="AT26" s="54" t="s">
        <v>212</v>
      </c>
      <c r="AU26" s="55"/>
      <c r="AV26" s="55"/>
      <c r="AW26" s="55"/>
      <c r="AX26" s="55"/>
      <c r="AY26" s="55"/>
      <c r="AZ26" s="55"/>
      <c r="BA26" s="55"/>
      <c r="BB26" s="56"/>
      <c r="BC26" s="17"/>
      <c r="BD26" s="17"/>
      <c r="BE26" s="17"/>
      <c r="BF26" s="17"/>
      <c r="BG26" s="17"/>
      <c r="BH26" s="17"/>
      <c r="BI26" s="17"/>
      <c r="BJ26" s="19" t="s">
        <v>43</v>
      </c>
      <c r="BK26" s="57">
        <v>875100</v>
      </c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0">
        <v>62485.68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 t="s">
        <v>43</v>
      </c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 t="s">
        <v>43</v>
      </c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48">
        <f>SUM(CF26)</f>
        <v>62485.68</v>
      </c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39">
        <f t="shared" si="1"/>
        <v>812614.32</v>
      </c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40"/>
    </row>
    <row r="27" spans="1:166" ht="69.75" customHeight="1" thickBot="1">
      <c r="A27" s="49" t="s">
        <v>173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N27" s="52" t="s">
        <v>22</v>
      </c>
      <c r="AO27" s="53"/>
      <c r="AP27" s="53"/>
      <c r="AQ27" s="53"/>
      <c r="AR27" s="53"/>
      <c r="AS27" s="53"/>
      <c r="AT27" s="54" t="s">
        <v>214</v>
      </c>
      <c r="AU27" s="55"/>
      <c r="AV27" s="55"/>
      <c r="AW27" s="55"/>
      <c r="AX27" s="55"/>
      <c r="AY27" s="55"/>
      <c r="AZ27" s="55"/>
      <c r="BA27" s="55"/>
      <c r="BB27" s="56"/>
      <c r="BC27" s="17"/>
      <c r="BD27" s="17"/>
      <c r="BE27" s="17"/>
      <c r="BF27" s="17"/>
      <c r="BG27" s="17"/>
      <c r="BH27" s="17"/>
      <c r="BI27" s="17"/>
      <c r="BJ27" s="19" t="s">
        <v>43</v>
      </c>
      <c r="BK27" s="57">
        <v>1174000</v>
      </c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0">
        <v>608602.7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 t="s">
        <v>43</v>
      </c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 t="s">
        <v>43</v>
      </c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48">
        <f>SUM(CF27)</f>
        <v>608602.7</v>
      </c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39">
        <f t="shared" si="1"/>
        <v>565397.3</v>
      </c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40"/>
    </row>
    <row r="28" spans="1:166" ht="45" customHeight="1" thickBot="1">
      <c r="A28" s="49" t="s">
        <v>60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  <c r="AN28" s="52" t="s">
        <v>22</v>
      </c>
      <c r="AO28" s="53"/>
      <c r="AP28" s="53"/>
      <c r="AQ28" s="53"/>
      <c r="AR28" s="53"/>
      <c r="AS28" s="53"/>
      <c r="AT28" s="54" t="s">
        <v>216</v>
      </c>
      <c r="AU28" s="55"/>
      <c r="AV28" s="55"/>
      <c r="AW28" s="55"/>
      <c r="AX28" s="55"/>
      <c r="AY28" s="55"/>
      <c r="AZ28" s="55"/>
      <c r="BA28" s="55"/>
      <c r="BB28" s="56"/>
      <c r="BC28" s="17"/>
      <c r="BD28" s="17"/>
      <c r="BE28" s="17"/>
      <c r="BF28" s="17"/>
      <c r="BG28" s="17"/>
      <c r="BH28" s="17"/>
      <c r="BI28" s="17"/>
      <c r="BJ28" s="19" t="s">
        <v>43</v>
      </c>
      <c r="BK28" s="57">
        <v>11240600</v>
      </c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0">
        <v>2882400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 t="s">
        <v>43</v>
      </c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 t="s">
        <v>43</v>
      </c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48">
        <f>SUM(CF28)</f>
        <v>2882400</v>
      </c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39">
        <f t="shared" si="1"/>
        <v>8358200</v>
      </c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40"/>
    </row>
    <row r="29" spans="1:166" ht="82.5" customHeight="1" thickBot="1">
      <c r="A29" s="49" t="s">
        <v>62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61" t="s">
        <v>22</v>
      </c>
      <c r="AO29" s="62"/>
      <c r="AP29" s="62"/>
      <c r="AQ29" s="62"/>
      <c r="AR29" s="62"/>
      <c r="AS29" s="63"/>
      <c r="AT29" s="54" t="s">
        <v>220</v>
      </c>
      <c r="AU29" s="55"/>
      <c r="AV29" s="55"/>
      <c r="AW29" s="55"/>
      <c r="AX29" s="55"/>
      <c r="AY29" s="55"/>
      <c r="AZ29" s="55"/>
      <c r="BA29" s="55"/>
      <c r="BB29" s="56"/>
      <c r="BC29" s="17"/>
      <c r="BD29" s="17"/>
      <c r="BE29" s="17"/>
      <c r="BF29" s="17"/>
      <c r="BG29" s="17"/>
      <c r="BH29" s="17"/>
      <c r="BI29" s="17"/>
      <c r="BJ29" s="19" t="s">
        <v>43</v>
      </c>
      <c r="BK29" s="57">
        <v>281400</v>
      </c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0">
        <v>97652.25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 t="s">
        <v>43</v>
      </c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 t="s">
        <v>43</v>
      </c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48">
        <f t="shared" si="0"/>
        <v>97652.25</v>
      </c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39">
        <f t="shared" si="1"/>
        <v>183747.75</v>
      </c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40"/>
    </row>
    <row r="30" spans="1:166" ht="70.5" customHeight="1" thickBot="1">
      <c r="A30" s="49" t="s">
        <v>61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N30" s="52" t="s">
        <v>22</v>
      </c>
      <c r="AO30" s="53"/>
      <c r="AP30" s="53"/>
      <c r="AQ30" s="53"/>
      <c r="AR30" s="53"/>
      <c r="AS30" s="53"/>
      <c r="AT30" s="54" t="s">
        <v>217</v>
      </c>
      <c r="AU30" s="55"/>
      <c r="AV30" s="55"/>
      <c r="AW30" s="55"/>
      <c r="AX30" s="55"/>
      <c r="AY30" s="55"/>
      <c r="AZ30" s="55"/>
      <c r="BA30" s="55"/>
      <c r="BB30" s="56"/>
      <c r="BC30" s="17"/>
      <c r="BD30" s="17"/>
      <c r="BE30" s="17"/>
      <c r="BF30" s="17"/>
      <c r="BG30" s="17"/>
      <c r="BH30" s="17"/>
      <c r="BI30" s="17"/>
      <c r="BJ30" s="19" t="s">
        <v>43</v>
      </c>
      <c r="BK30" s="57">
        <v>15200</v>
      </c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0">
        <v>0</v>
      </c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 t="s">
        <v>43</v>
      </c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 t="s">
        <v>43</v>
      </c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39">
        <f>SUM(CF30)</f>
        <v>0</v>
      </c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>
        <f t="shared" si="1"/>
        <v>15200</v>
      </c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40"/>
    </row>
    <row r="31" spans="1:166" ht="91.5" customHeight="1" thickBot="1">
      <c r="A31" s="49" t="s">
        <v>158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61" t="s">
        <v>22</v>
      </c>
      <c r="AO31" s="62"/>
      <c r="AP31" s="62"/>
      <c r="AQ31" s="62"/>
      <c r="AR31" s="62"/>
      <c r="AS31" s="63"/>
      <c r="AT31" s="54" t="s">
        <v>218</v>
      </c>
      <c r="AU31" s="55"/>
      <c r="AV31" s="55"/>
      <c r="AW31" s="55"/>
      <c r="AX31" s="55"/>
      <c r="AY31" s="55"/>
      <c r="AZ31" s="55"/>
      <c r="BA31" s="55"/>
      <c r="BB31" s="56"/>
      <c r="BC31" s="17"/>
      <c r="BD31" s="17"/>
      <c r="BE31" s="17"/>
      <c r="BF31" s="17"/>
      <c r="BG31" s="17"/>
      <c r="BH31" s="17"/>
      <c r="BI31" s="17"/>
      <c r="BJ31" s="19" t="s">
        <v>43</v>
      </c>
      <c r="BK31" s="57">
        <v>16756100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0">
        <v>1743528.61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 t="s">
        <v>43</v>
      </c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 t="s">
        <v>43</v>
      </c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48">
        <f>SUM(CF31)</f>
        <v>1743528.61</v>
      </c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39">
        <f t="shared" si="1"/>
        <v>15012571.39</v>
      </c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40"/>
    </row>
    <row r="32" spans="1:166" ht="51.75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  <c r="AN32" s="61" t="s">
        <v>22</v>
      </c>
      <c r="AO32" s="62"/>
      <c r="AP32" s="62"/>
      <c r="AQ32" s="62"/>
      <c r="AR32" s="62"/>
      <c r="AS32" s="63"/>
      <c r="AT32" s="54" t="s">
        <v>286</v>
      </c>
      <c r="AU32" s="55"/>
      <c r="AV32" s="55"/>
      <c r="AW32" s="55"/>
      <c r="AX32" s="55"/>
      <c r="AY32" s="55"/>
      <c r="AZ32" s="55"/>
      <c r="BA32" s="55"/>
      <c r="BB32" s="56"/>
      <c r="BC32" s="17"/>
      <c r="BD32" s="17"/>
      <c r="BE32" s="17"/>
      <c r="BF32" s="17"/>
      <c r="BG32" s="17"/>
      <c r="BH32" s="17"/>
      <c r="BI32" s="17"/>
      <c r="BJ32" s="19" t="s">
        <v>43</v>
      </c>
      <c r="BK32" s="57">
        <v>-2177.4</v>
      </c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0">
        <v>-360.42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 t="s">
        <v>43</v>
      </c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 t="s">
        <v>43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>
        <f>SUM(CF32)</f>
        <v>-360.42</v>
      </c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39">
        <f t="shared" si="1"/>
        <v>-1816.98</v>
      </c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40"/>
    </row>
    <row r="33" spans="1:166" ht="15" customHeight="1">
      <c r="A33" s="108" t="s">
        <v>43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52" t="s">
        <v>43</v>
      </c>
      <c r="AO33" s="53"/>
      <c r="AP33" s="53"/>
      <c r="AQ33" s="53"/>
      <c r="AR33" s="53"/>
      <c r="AS33" s="53"/>
      <c r="AT33" s="54" t="s">
        <v>43</v>
      </c>
      <c r="AU33" s="55"/>
      <c r="AV33" s="55"/>
      <c r="AW33" s="55"/>
      <c r="AX33" s="55"/>
      <c r="AY33" s="55"/>
      <c r="AZ33" s="55"/>
      <c r="BA33" s="55"/>
      <c r="BB33" s="56"/>
      <c r="BC33" s="17"/>
      <c r="BD33" s="17"/>
      <c r="BE33" s="17"/>
      <c r="BF33" s="17"/>
      <c r="BG33" s="17"/>
      <c r="BH33" s="17"/>
      <c r="BI33" s="17"/>
      <c r="BJ33" s="19" t="s">
        <v>43</v>
      </c>
      <c r="BK33" s="76" t="s">
        <v>43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8"/>
      <c r="CF33" s="79" t="s">
        <v>43</v>
      </c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 t="s">
        <v>43</v>
      </c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 t="s">
        <v>43</v>
      </c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 t="s">
        <v>43</v>
      </c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 t="s">
        <v>43</v>
      </c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80"/>
    </row>
    <row r="34" spans="1:166" ht="15" customHeight="1">
      <c r="A34" s="108" t="s">
        <v>43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52" t="s">
        <v>43</v>
      </c>
      <c r="AO34" s="53"/>
      <c r="AP34" s="53"/>
      <c r="AQ34" s="53"/>
      <c r="AR34" s="53"/>
      <c r="AS34" s="53"/>
      <c r="AT34" s="54" t="s">
        <v>43</v>
      </c>
      <c r="AU34" s="55"/>
      <c r="AV34" s="55"/>
      <c r="AW34" s="55"/>
      <c r="AX34" s="55"/>
      <c r="AY34" s="55"/>
      <c r="AZ34" s="55"/>
      <c r="BA34" s="55"/>
      <c r="BB34" s="56"/>
      <c r="BC34" s="17"/>
      <c r="BD34" s="17"/>
      <c r="BE34" s="17"/>
      <c r="BF34" s="17"/>
      <c r="BG34" s="17"/>
      <c r="BH34" s="17"/>
      <c r="BI34" s="17"/>
      <c r="BJ34" s="19" t="s">
        <v>43</v>
      </c>
      <c r="BK34" s="76" t="s">
        <v>43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8"/>
      <c r="CF34" s="79" t="s">
        <v>43</v>
      </c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 t="s">
        <v>43</v>
      </c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 t="s">
        <v>43</v>
      </c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 t="s">
        <v>43</v>
      </c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 t="s">
        <v>43</v>
      </c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80"/>
    </row>
    <row r="35" spans="1:166" ht="15" customHeight="1">
      <c r="A35" s="108" t="s">
        <v>43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52" t="s">
        <v>43</v>
      </c>
      <c r="AO35" s="53"/>
      <c r="AP35" s="53"/>
      <c r="AQ35" s="53"/>
      <c r="AR35" s="53"/>
      <c r="AS35" s="53"/>
      <c r="AT35" s="54" t="s">
        <v>43</v>
      </c>
      <c r="AU35" s="55"/>
      <c r="AV35" s="55"/>
      <c r="AW35" s="55"/>
      <c r="AX35" s="55"/>
      <c r="AY35" s="55"/>
      <c r="AZ35" s="55"/>
      <c r="BA35" s="55"/>
      <c r="BB35" s="56"/>
      <c r="BC35" s="17"/>
      <c r="BD35" s="17"/>
      <c r="BE35" s="17"/>
      <c r="BF35" s="17"/>
      <c r="BG35" s="17"/>
      <c r="BH35" s="17"/>
      <c r="BI35" s="17"/>
      <c r="BJ35" s="19" t="s">
        <v>43</v>
      </c>
      <c r="BK35" s="76" t="s">
        <v>43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8"/>
      <c r="CF35" s="79" t="s">
        <v>43</v>
      </c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 t="s">
        <v>43</v>
      </c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 t="s">
        <v>43</v>
      </c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 t="s">
        <v>43</v>
      </c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 t="s">
        <v>43</v>
      </c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80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90" t="s">
        <v>65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</row>
    <row r="48" spans="1:166" ht="15" customHeight="1">
      <c r="A48" s="99" t="s">
        <v>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98" t="s">
        <v>15</v>
      </c>
      <c r="AL48" s="99"/>
      <c r="AM48" s="99"/>
      <c r="AN48" s="99"/>
      <c r="AO48" s="99"/>
      <c r="AP48" s="100"/>
      <c r="AQ48" s="91" t="s">
        <v>66</v>
      </c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  <c r="BC48" s="98" t="s">
        <v>67</v>
      </c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100"/>
      <c r="BU48" s="98" t="s">
        <v>68</v>
      </c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100"/>
      <c r="CH48" s="83" t="s">
        <v>16</v>
      </c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7"/>
      <c r="EK48" s="83" t="s">
        <v>69</v>
      </c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</row>
    <row r="49" spans="1:166" ht="69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101"/>
      <c r="AK49" s="81"/>
      <c r="AL49" s="82"/>
      <c r="AM49" s="82"/>
      <c r="AN49" s="82"/>
      <c r="AO49" s="82"/>
      <c r="AP49" s="101"/>
      <c r="AQ49" s="94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  <c r="BC49" s="81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101"/>
      <c r="BU49" s="81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101"/>
      <c r="CH49" s="102" t="s">
        <v>70</v>
      </c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3"/>
      <c r="CX49" s="83" t="s">
        <v>17</v>
      </c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7"/>
      <c r="DK49" s="83" t="s">
        <v>18</v>
      </c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7"/>
      <c r="DX49" s="83" t="s">
        <v>19</v>
      </c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7"/>
      <c r="EK49" s="81" t="s">
        <v>71</v>
      </c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101"/>
      <c r="EX49" s="81" t="s">
        <v>72</v>
      </c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</row>
    <row r="50" spans="1:166" ht="15" customHeight="1" thickBot="1">
      <c r="A50" s="88">
        <v>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85">
        <v>2</v>
      </c>
      <c r="AL50" s="86"/>
      <c r="AM50" s="86"/>
      <c r="AN50" s="86"/>
      <c r="AO50" s="86"/>
      <c r="AP50" s="172"/>
      <c r="AQ50" s="85">
        <v>3</v>
      </c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172"/>
      <c r="BC50" s="85">
        <v>4</v>
      </c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172"/>
      <c r="BU50" s="85">
        <v>5</v>
      </c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172"/>
      <c r="CH50" s="85">
        <v>6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172"/>
      <c r="CX50" s="85">
        <v>7</v>
      </c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172"/>
      <c r="DK50" s="85">
        <v>8</v>
      </c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172"/>
      <c r="DX50" s="85">
        <v>9</v>
      </c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172"/>
      <c r="EK50" s="85">
        <v>10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5">
        <v>11</v>
      </c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</row>
    <row r="51" spans="1:166" ht="15" customHeight="1" thickBot="1">
      <c r="A51" s="97" t="s">
        <v>73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70" t="s">
        <v>74</v>
      </c>
      <c r="AL51" s="171"/>
      <c r="AM51" s="171"/>
      <c r="AN51" s="171"/>
      <c r="AO51" s="171"/>
      <c r="AP51" s="171"/>
      <c r="AQ51" s="46" t="s">
        <v>33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>
        <f>SUM(BC53:BT115)</f>
        <v>221639900</v>
      </c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>
        <f>SUM(BC51)</f>
        <v>221639900</v>
      </c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>
        <f>SUM(CH53:CW113)</f>
        <v>22682402.66</v>
      </c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 t="s">
        <v>43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 t="s">
        <v>43</v>
      </c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>
        <f>SUM(CH51)</f>
        <v>22682402.66</v>
      </c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>
        <f>SUM(EK53:EW113)</f>
        <v>2290.23</v>
      </c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>
        <f>SUM(BU51-DX51)</f>
        <v>198957497.34</v>
      </c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71"/>
    </row>
    <row r="52" spans="1:166" ht="15" customHeight="1" thickBot="1">
      <c r="A52" s="167" t="s">
        <v>14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8"/>
      <c r="AL52" s="169"/>
      <c r="AM52" s="169"/>
      <c r="AN52" s="169"/>
      <c r="AO52" s="169"/>
      <c r="AP52" s="169"/>
      <c r="AQ52" s="47" t="s">
        <v>33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 t="s">
        <v>43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6" t="s">
        <v>43</v>
      </c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7" t="s">
        <v>43</v>
      </c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 t="s">
        <v>43</v>
      </c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43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6" t="s">
        <v>43</v>
      </c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7" t="s">
        <v>43</v>
      </c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6" t="s">
        <v>43</v>
      </c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71"/>
    </row>
    <row r="53" spans="1:166" ht="42" customHeight="1" thickBot="1">
      <c r="A53" s="41" t="s">
        <v>183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3" t="s">
        <v>100</v>
      </c>
      <c r="AL53" s="44"/>
      <c r="AM53" s="44"/>
      <c r="AN53" s="44"/>
      <c r="AO53" s="44"/>
      <c r="AP53" s="45"/>
      <c r="AQ53" s="46" t="s">
        <v>221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7">
        <v>5600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6">
        <f aca="true" t="shared" si="2" ref="BU53:BU61">SUM(BC53)</f>
        <v>5600</v>
      </c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7">
        <v>0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 t="s">
        <v>43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 t="s">
        <v>43</v>
      </c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6">
        <f>SUM(CH53)</f>
        <v>0</v>
      </c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7">
        <v>0</v>
      </c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6">
        <f aca="true" t="shared" si="3" ref="EX53:EX58">SUM(BU53-DX53)</f>
        <v>5600</v>
      </c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71"/>
    </row>
    <row r="54" spans="1:166" ht="25.5" customHeight="1" thickBot="1">
      <c r="A54" s="41" t="s">
        <v>184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3" t="s">
        <v>75</v>
      </c>
      <c r="AL54" s="44"/>
      <c r="AM54" s="44"/>
      <c r="AN54" s="44"/>
      <c r="AO54" s="44"/>
      <c r="AP54" s="45"/>
      <c r="AQ54" s="46" t="s">
        <v>222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>
        <v>17200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6">
        <f t="shared" si="2"/>
        <v>17200</v>
      </c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7">
        <v>0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 t="s">
        <v>43</v>
      </c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43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6">
        <f>SUM(CH54)</f>
        <v>0</v>
      </c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7">
        <v>0</v>
      </c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6">
        <f t="shared" si="3"/>
        <v>17200</v>
      </c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71"/>
    </row>
    <row r="55" spans="1:166" ht="36.75" customHeight="1" thickBot="1">
      <c r="A55" s="41" t="s">
        <v>183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3" t="s">
        <v>201</v>
      </c>
      <c r="AL55" s="44"/>
      <c r="AM55" s="44"/>
      <c r="AN55" s="44"/>
      <c r="AO55" s="44"/>
      <c r="AP55" s="45"/>
      <c r="AQ55" s="46" t="s">
        <v>223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>
        <v>3800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6">
        <f>SUM(BC55)</f>
        <v>3800</v>
      </c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7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6">
        <f>SUM(CH55)</f>
        <v>0</v>
      </c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7">
        <v>0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6">
        <f>SUM(BU55-DX55)</f>
        <v>3800</v>
      </c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71"/>
    </row>
    <row r="56" spans="1:166" ht="43.5" customHeight="1">
      <c r="A56" s="41" t="s">
        <v>183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3" t="s">
        <v>105</v>
      </c>
      <c r="AL56" s="44"/>
      <c r="AM56" s="44"/>
      <c r="AN56" s="44"/>
      <c r="AO56" s="44"/>
      <c r="AP56" s="45"/>
      <c r="AQ56" s="46" t="s">
        <v>224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>
        <v>1800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6">
        <f t="shared" si="2"/>
        <v>1800</v>
      </c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7">
        <v>0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6">
        <f>SUM(CH56)</f>
        <v>0</v>
      </c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6">
        <f t="shared" si="3"/>
        <v>1800</v>
      </c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71"/>
    </row>
    <row r="57" spans="1:166" ht="43.5" customHeight="1">
      <c r="A57" s="41" t="s">
        <v>183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3" t="s">
        <v>76</v>
      </c>
      <c r="AL57" s="44"/>
      <c r="AM57" s="44"/>
      <c r="AN57" s="44"/>
      <c r="AO57" s="44"/>
      <c r="AP57" s="45"/>
      <c r="AQ57" s="64" t="s">
        <v>225</v>
      </c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5">
        <v>22800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>
        <f t="shared" si="2"/>
        <v>22800</v>
      </c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>
        <v>0</v>
      </c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 t="s">
        <v>43</v>
      </c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 t="s">
        <v>43</v>
      </c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>
        <f>CH57</f>
        <v>0</v>
      </c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>
        <v>0</v>
      </c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>
        <f t="shared" si="3"/>
        <v>22800</v>
      </c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</row>
    <row r="58" spans="1:166" ht="39" customHeight="1" thickBot="1">
      <c r="A58" s="41" t="s">
        <v>185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2"/>
      <c r="AK58" s="43" t="s">
        <v>101</v>
      </c>
      <c r="AL58" s="44"/>
      <c r="AM58" s="44"/>
      <c r="AN58" s="44"/>
      <c r="AO58" s="44"/>
      <c r="AP58" s="45"/>
      <c r="AQ58" s="64" t="s">
        <v>226</v>
      </c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5">
        <v>465200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>
        <f t="shared" si="2"/>
        <v>465200</v>
      </c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>
        <v>0</v>
      </c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 t="s">
        <v>43</v>
      </c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 t="s">
        <v>43</v>
      </c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>
        <f>CH58</f>
        <v>0</v>
      </c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>
        <v>0</v>
      </c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>
        <f t="shared" si="3"/>
        <v>465200</v>
      </c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</row>
    <row r="59" spans="1:166" ht="40.5" customHeight="1" thickBot="1">
      <c r="A59" s="41" t="s">
        <v>183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3" t="s">
        <v>77</v>
      </c>
      <c r="AL59" s="44"/>
      <c r="AM59" s="44"/>
      <c r="AN59" s="44"/>
      <c r="AO59" s="44"/>
      <c r="AP59" s="45"/>
      <c r="AQ59" s="47" t="s">
        <v>227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>
        <v>6100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6">
        <f t="shared" si="2"/>
        <v>6100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7">
        <v>0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 t="s">
        <v>43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 t="s">
        <v>43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6">
        <f>SUM(CH59:DW59)</f>
        <v>0</v>
      </c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7">
        <v>0</v>
      </c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6">
        <f>SUM(BC59-DX59)</f>
        <v>6100</v>
      </c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71"/>
    </row>
    <row r="60" spans="1:166" ht="36" customHeight="1" thickBot="1">
      <c r="A60" s="69" t="s">
        <v>186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43" t="s">
        <v>78</v>
      </c>
      <c r="AL60" s="44"/>
      <c r="AM60" s="44"/>
      <c r="AN60" s="44"/>
      <c r="AO60" s="44"/>
      <c r="AP60" s="45"/>
      <c r="AQ60" s="47" t="s">
        <v>228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8"/>
      <c r="BC60" s="66">
        <v>630000</v>
      </c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8"/>
      <c r="BU60" s="72">
        <f t="shared" si="2"/>
        <v>630000</v>
      </c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4"/>
      <c r="CH60" s="66">
        <v>12753.1</v>
      </c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8"/>
      <c r="CX60" s="66" t="s">
        <v>43</v>
      </c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8"/>
      <c r="DK60" s="66" t="s">
        <v>43</v>
      </c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8"/>
      <c r="DX60" s="72">
        <f>SUM(CH60:DW60)</f>
        <v>12753.1</v>
      </c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4"/>
      <c r="EK60" s="66">
        <v>0</v>
      </c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8"/>
      <c r="EX60" s="72">
        <f>SUM(BC60-DX60)</f>
        <v>617246.9</v>
      </c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5"/>
    </row>
    <row r="61" spans="1:166" ht="36.75" customHeight="1" thickBot="1">
      <c r="A61" s="41" t="s">
        <v>185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3" t="s">
        <v>79</v>
      </c>
      <c r="AL61" s="44"/>
      <c r="AM61" s="44"/>
      <c r="AN61" s="44"/>
      <c r="AO61" s="44"/>
      <c r="AP61" s="45"/>
      <c r="AQ61" s="47" t="s">
        <v>229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>
        <v>6578500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6">
        <f t="shared" si="2"/>
        <v>6578500</v>
      </c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7">
        <v>0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 t="s">
        <v>43</v>
      </c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 t="s">
        <v>43</v>
      </c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6">
        <f>SUM(CH61:DW61)</f>
        <v>0</v>
      </c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7">
        <v>0</v>
      </c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6">
        <f>SUM(BC61-DX61)</f>
        <v>6578500</v>
      </c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71"/>
    </row>
    <row r="62" spans="1:166" ht="37.5" customHeight="1" thickBot="1">
      <c r="A62" s="41" t="s">
        <v>183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3" t="s">
        <v>175</v>
      </c>
      <c r="AL62" s="44"/>
      <c r="AM62" s="44"/>
      <c r="AN62" s="44"/>
      <c r="AO62" s="44"/>
      <c r="AP62" s="45"/>
      <c r="AQ62" s="47" t="s">
        <v>230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>
        <v>10600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6">
        <f aca="true" t="shared" si="4" ref="BU62:BU71">SUM(BC62)</f>
        <v>10600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7">
        <v>881.03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 t="s">
        <v>43</v>
      </c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 t="s">
        <v>43</v>
      </c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6">
        <f>SUM(CH62:DW62)</f>
        <v>881.03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7">
        <v>0</v>
      </c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6">
        <f aca="true" t="shared" si="5" ref="EX62:EX69">SUM(BU62-DX62)</f>
        <v>9718.97</v>
      </c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71"/>
    </row>
    <row r="63" spans="1:166" ht="41.25" customHeight="1" thickBot="1">
      <c r="A63" s="69" t="s">
        <v>186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43" t="s">
        <v>80</v>
      </c>
      <c r="AL63" s="44"/>
      <c r="AM63" s="44"/>
      <c r="AN63" s="44"/>
      <c r="AO63" s="44"/>
      <c r="AP63" s="45"/>
      <c r="AQ63" s="47" t="s">
        <v>231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>
        <v>1308800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6">
        <f t="shared" si="4"/>
        <v>1308800</v>
      </c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7">
        <v>109063.64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 t="s">
        <v>43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 t="s">
        <v>43</v>
      </c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6">
        <f>SUM(CH63:DW63)</f>
        <v>109063.64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7">
        <v>0</v>
      </c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6">
        <f t="shared" si="5"/>
        <v>1199736.36</v>
      </c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71"/>
    </row>
    <row r="64" spans="1:166" ht="70.5" customHeight="1" thickBot="1">
      <c r="A64" s="41" t="s">
        <v>191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173">
        <v>212</v>
      </c>
      <c r="AL64" s="44"/>
      <c r="AM64" s="44"/>
      <c r="AN64" s="44"/>
      <c r="AO64" s="44"/>
      <c r="AP64" s="45"/>
      <c r="AQ64" s="72" t="s">
        <v>232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/>
      <c r="BC64" s="66">
        <v>970300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8"/>
      <c r="BU64" s="72">
        <f t="shared" si="4"/>
        <v>970300</v>
      </c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4"/>
      <c r="CH64" s="66">
        <v>119767.75</v>
      </c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8"/>
      <c r="CX64" s="66" t="s">
        <v>43</v>
      </c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8"/>
      <c r="DK64" s="66" t="s">
        <v>43</v>
      </c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8"/>
      <c r="DX64" s="72">
        <f>SUM(CH64)</f>
        <v>119767.75</v>
      </c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4"/>
      <c r="EK64" s="66">
        <v>0</v>
      </c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8"/>
      <c r="EX64" s="72">
        <f t="shared" si="5"/>
        <v>850532.25</v>
      </c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5"/>
    </row>
    <row r="65" spans="1:166" ht="73.5" customHeight="1">
      <c r="A65" s="41" t="s">
        <v>192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3" t="s">
        <v>202</v>
      </c>
      <c r="AL65" s="44"/>
      <c r="AM65" s="44"/>
      <c r="AN65" s="44"/>
      <c r="AO65" s="44"/>
      <c r="AP65" s="45"/>
      <c r="AQ65" s="46" t="s">
        <v>233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>
        <v>39549600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6">
        <f t="shared" si="4"/>
        <v>39549600</v>
      </c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7">
        <v>3012200</v>
      </c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 t="s">
        <v>43</v>
      </c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 t="s">
        <v>43</v>
      </c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6">
        <f>SUM(CH65)</f>
        <v>3012200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7">
        <v>0</v>
      </c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6">
        <f t="shared" si="5"/>
        <v>36537400</v>
      </c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71"/>
    </row>
    <row r="66" spans="1:166" ht="39" customHeight="1">
      <c r="A66" s="41" t="s">
        <v>183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173">
        <v>214</v>
      </c>
      <c r="AL66" s="44"/>
      <c r="AM66" s="44"/>
      <c r="AN66" s="44"/>
      <c r="AO66" s="44"/>
      <c r="AP66" s="45"/>
      <c r="AQ66" s="65" t="s">
        <v>234</v>
      </c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>
        <v>8400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>
        <f>SUM(BC66)</f>
        <v>8400</v>
      </c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 t="s">
        <v>43</v>
      </c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 t="s">
        <v>43</v>
      </c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>
        <f aca="true" t="shared" si="6" ref="DX66:DX74">CH66</f>
        <v>0</v>
      </c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>
        <v>0</v>
      </c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>
        <f>SUM(BU66-DX66)</f>
        <v>8400</v>
      </c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</row>
    <row r="67" spans="1:166" ht="42.75" customHeight="1">
      <c r="A67" s="69" t="s">
        <v>186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43" t="s">
        <v>204</v>
      </c>
      <c r="AL67" s="44"/>
      <c r="AM67" s="44"/>
      <c r="AN67" s="44"/>
      <c r="AO67" s="44"/>
      <c r="AP67" s="45"/>
      <c r="AQ67" s="65" t="s">
        <v>235</v>
      </c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>
        <v>866700</v>
      </c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>
        <f>SUM(BC67)</f>
        <v>866700</v>
      </c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>
        <v>61885.39</v>
      </c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 t="s">
        <v>43</v>
      </c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 t="s">
        <v>43</v>
      </c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>
        <f t="shared" si="6"/>
        <v>61885.39</v>
      </c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>
        <v>0</v>
      </c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>
        <f>SUM(BU67-DX67)</f>
        <v>804814.61</v>
      </c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</row>
    <row r="68" spans="1:166" ht="37.5" customHeight="1">
      <c r="A68" s="41" t="s">
        <v>183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3" t="s">
        <v>236</v>
      </c>
      <c r="AL68" s="44"/>
      <c r="AM68" s="44"/>
      <c r="AN68" s="44"/>
      <c r="AO68" s="44"/>
      <c r="AP68" s="45"/>
      <c r="AQ68" s="65" t="s">
        <v>237</v>
      </c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>
        <v>11200</v>
      </c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>
        <f t="shared" si="4"/>
        <v>11200</v>
      </c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>
        <v>0</v>
      </c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 t="s">
        <v>43</v>
      </c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 t="s">
        <v>43</v>
      </c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>
        <f t="shared" si="6"/>
        <v>0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>
        <v>0</v>
      </c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>
        <f t="shared" si="5"/>
        <v>11200</v>
      </c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</row>
    <row r="69" spans="1:166" ht="36" customHeight="1">
      <c r="A69" s="69" t="s">
        <v>186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43" t="s">
        <v>174</v>
      </c>
      <c r="AL69" s="44"/>
      <c r="AM69" s="44"/>
      <c r="AN69" s="44"/>
      <c r="AO69" s="44"/>
      <c r="AP69" s="45"/>
      <c r="AQ69" s="65" t="s">
        <v>238</v>
      </c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>
        <v>1162800</v>
      </c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>
        <f>SUM(BC69)</f>
        <v>1162800</v>
      </c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>
        <v>593904</v>
      </c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 t="s">
        <v>43</v>
      </c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 t="s">
        <v>43</v>
      </c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>
        <f t="shared" si="6"/>
        <v>593904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>
        <v>0</v>
      </c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>
        <f t="shared" si="5"/>
        <v>568896</v>
      </c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</row>
    <row r="70" spans="1:166" ht="34.5" customHeight="1">
      <c r="A70" s="41" t="s">
        <v>183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3" t="s">
        <v>203</v>
      </c>
      <c r="AL70" s="44"/>
      <c r="AM70" s="44"/>
      <c r="AN70" s="44"/>
      <c r="AO70" s="44"/>
      <c r="AP70" s="45"/>
      <c r="AQ70" s="65" t="s">
        <v>239</v>
      </c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>
        <v>112400</v>
      </c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>
        <f t="shared" si="4"/>
        <v>112400</v>
      </c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174">
        <v>20.94</v>
      </c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65" t="s">
        <v>43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 t="s">
        <v>43</v>
      </c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>
        <f t="shared" si="6"/>
        <v>20.94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>
        <v>0</v>
      </c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>
        <f>BC70-DX70</f>
        <v>112379.06</v>
      </c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</row>
    <row r="71" spans="1:166" ht="38.25" customHeight="1">
      <c r="A71" s="69" t="s">
        <v>186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43" t="s">
        <v>205</v>
      </c>
      <c r="AL71" s="44"/>
      <c r="AM71" s="44"/>
      <c r="AN71" s="44"/>
      <c r="AO71" s="44"/>
      <c r="AP71" s="45"/>
      <c r="AQ71" s="65" t="s">
        <v>240</v>
      </c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>
        <v>11128200</v>
      </c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>
        <f t="shared" si="4"/>
        <v>11128200</v>
      </c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174">
        <v>2880686.28</v>
      </c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65" t="s">
        <v>43</v>
      </c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 t="s">
        <v>43</v>
      </c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>
        <f t="shared" si="6"/>
        <v>2880686.28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>
        <v>1692.78</v>
      </c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>
        <f>BC71-DX71</f>
        <v>8247513.720000001</v>
      </c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</row>
    <row r="72" spans="1:166" ht="32.25" customHeight="1">
      <c r="A72" s="41" t="s">
        <v>183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3" t="s">
        <v>193</v>
      </c>
      <c r="AL72" s="44"/>
      <c r="AM72" s="44"/>
      <c r="AN72" s="44"/>
      <c r="AO72" s="44"/>
      <c r="AP72" s="45"/>
      <c r="AQ72" s="65" t="s">
        <v>284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>
        <v>199900</v>
      </c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>
        <f aca="true" t="shared" si="7" ref="BU72:BU78">SUM(BC72)</f>
        <v>199900</v>
      </c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174">
        <v>10555.7</v>
      </c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65" t="s">
        <v>43</v>
      </c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 t="s">
        <v>43</v>
      </c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>
        <f t="shared" si="6"/>
        <v>10555.7</v>
      </c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>
        <v>0</v>
      </c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>
        <f aca="true" t="shared" si="8" ref="EX72:EX103">SUM(BU72-DX72)</f>
        <v>189344.3</v>
      </c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</row>
    <row r="73" spans="1:166" ht="39.75" customHeight="1">
      <c r="A73" s="69" t="s">
        <v>186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43" t="s">
        <v>108</v>
      </c>
      <c r="AL73" s="44"/>
      <c r="AM73" s="44"/>
      <c r="AN73" s="44"/>
      <c r="AO73" s="44"/>
      <c r="AP73" s="45"/>
      <c r="AQ73" s="65" t="s">
        <v>241</v>
      </c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>
        <v>18133200</v>
      </c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>
        <f t="shared" si="7"/>
        <v>18133200</v>
      </c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174">
        <v>1285853.12</v>
      </c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65" t="s">
        <v>43</v>
      </c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 t="s">
        <v>43</v>
      </c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>
        <f t="shared" si="6"/>
        <v>1285853.12</v>
      </c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>
        <v>597.45</v>
      </c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>
        <f t="shared" si="8"/>
        <v>16847346.88</v>
      </c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</row>
    <row r="74" spans="1:166" ht="43.5" customHeight="1">
      <c r="A74" s="41" t="s">
        <v>185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3" t="s">
        <v>109</v>
      </c>
      <c r="AL74" s="44"/>
      <c r="AM74" s="44"/>
      <c r="AN74" s="44"/>
      <c r="AO74" s="44"/>
      <c r="AP74" s="45"/>
      <c r="AQ74" s="65" t="s">
        <v>242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>
        <v>3580500</v>
      </c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>
        <f>SUM(BC74)</f>
        <v>3580500</v>
      </c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174">
        <v>7029.56</v>
      </c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65" t="s">
        <v>43</v>
      </c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 t="s">
        <v>43</v>
      </c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>
        <f t="shared" si="6"/>
        <v>7029.56</v>
      </c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>
        <v>0</v>
      </c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>
        <f t="shared" si="8"/>
        <v>3573470.44</v>
      </c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</row>
    <row r="75" spans="1:166" ht="34.5" customHeight="1">
      <c r="A75" s="41" t="s">
        <v>185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3" t="s">
        <v>106</v>
      </c>
      <c r="AL75" s="44"/>
      <c r="AM75" s="44"/>
      <c r="AN75" s="44"/>
      <c r="AO75" s="44"/>
      <c r="AP75" s="45"/>
      <c r="AQ75" s="65" t="s">
        <v>243</v>
      </c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>
        <v>615500</v>
      </c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>
        <f t="shared" si="7"/>
        <v>615500</v>
      </c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>
        <v>17670.1</v>
      </c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 t="s">
        <v>43</v>
      </c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 t="s">
        <v>43</v>
      </c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>
        <f aca="true" t="shared" si="9" ref="DX75:DX81">CH75</f>
        <v>17670.1</v>
      </c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>
        <v>0</v>
      </c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>
        <f t="shared" si="8"/>
        <v>597829.9</v>
      </c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</row>
    <row r="76" spans="1:166" ht="37.5" customHeight="1">
      <c r="A76" s="41" t="s">
        <v>183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3" t="s">
        <v>111</v>
      </c>
      <c r="AL76" s="44"/>
      <c r="AM76" s="44"/>
      <c r="AN76" s="44"/>
      <c r="AO76" s="44"/>
      <c r="AP76" s="45"/>
      <c r="AQ76" s="65" t="s">
        <v>244</v>
      </c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>
        <v>3900</v>
      </c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>
        <f t="shared" si="7"/>
        <v>3900</v>
      </c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>
        <v>124.36</v>
      </c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 t="s">
        <v>43</v>
      </c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 t="s">
        <v>43</v>
      </c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>
        <f t="shared" si="9"/>
        <v>124.36</v>
      </c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>
        <v>0</v>
      </c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>
        <f t="shared" si="8"/>
        <v>3775.64</v>
      </c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</row>
    <row r="77" spans="1:166" ht="39" customHeight="1">
      <c r="A77" s="69" t="s">
        <v>186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43" t="s">
        <v>81</v>
      </c>
      <c r="AL77" s="44"/>
      <c r="AM77" s="44"/>
      <c r="AN77" s="44"/>
      <c r="AO77" s="44"/>
      <c r="AP77" s="45"/>
      <c r="AQ77" s="65" t="s">
        <v>245</v>
      </c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>
        <v>342100</v>
      </c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>
        <f t="shared" si="7"/>
        <v>342100</v>
      </c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>
        <v>21615.64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 t="s">
        <v>43</v>
      </c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 t="s">
        <v>43</v>
      </c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>
        <f t="shared" si="9"/>
        <v>21615.64</v>
      </c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>
        <v>0</v>
      </c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>
        <f t="shared" si="8"/>
        <v>320484.36</v>
      </c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</row>
    <row r="78" spans="1:166" ht="39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3" t="s">
        <v>159</v>
      </c>
      <c r="AL78" s="44"/>
      <c r="AM78" s="44"/>
      <c r="AN78" s="44"/>
      <c r="AO78" s="44"/>
      <c r="AP78" s="45"/>
      <c r="AQ78" s="65" t="s">
        <v>246</v>
      </c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>
        <v>16500</v>
      </c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>
        <f t="shared" si="7"/>
        <v>16500</v>
      </c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>
        <v>0</v>
      </c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 t="s">
        <v>43</v>
      </c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 t="s">
        <v>43</v>
      </c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>
        <f t="shared" si="9"/>
        <v>0</v>
      </c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>
        <v>0</v>
      </c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>
        <f t="shared" si="8"/>
        <v>16500</v>
      </c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</row>
    <row r="79" spans="1:166" ht="35.25" customHeight="1">
      <c r="A79" s="41" t="s">
        <v>183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3" t="s">
        <v>194</v>
      </c>
      <c r="AL79" s="44"/>
      <c r="AM79" s="44"/>
      <c r="AN79" s="44"/>
      <c r="AO79" s="44"/>
      <c r="AP79" s="45"/>
      <c r="AQ79" s="65" t="s">
        <v>247</v>
      </c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>
        <v>72800</v>
      </c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>
        <f aca="true" t="shared" si="10" ref="BU79:BU108">SUM(BC79)</f>
        <v>72800</v>
      </c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174">
        <v>4789.85</v>
      </c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65" t="s">
        <v>43</v>
      </c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 t="s">
        <v>43</v>
      </c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>
        <f t="shared" si="9"/>
        <v>4789.85</v>
      </c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>
        <v>0</v>
      </c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>
        <f t="shared" si="8"/>
        <v>68010.15</v>
      </c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</row>
    <row r="80" spans="1:166" ht="39.75" customHeight="1">
      <c r="A80" s="69" t="s">
        <v>186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43" t="s">
        <v>82</v>
      </c>
      <c r="AL80" s="44"/>
      <c r="AM80" s="44"/>
      <c r="AN80" s="44"/>
      <c r="AO80" s="44"/>
      <c r="AP80" s="45"/>
      <c r="AQ80" s="65" t="s">
        <v>248</v>
      </c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>
        <v>6052400</v>
      </c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>
        <f t="shared" si="10"/>
        <v>6052400</v>
      </c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174">
        <v>534143.05</v>
      </c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65" t="s">
        <v>43</v>
      </c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 t="s">
        <v>43</v>
      </c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>
        <f t="shared" si="9"/>
        <v>534143.05</v>
      </c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>
        <v>0</v>
      </c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>
        <f t="shared" si="8"/>
        <v>5518256.95</v>
      </c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</row>
    <row r="81" spans="1:166" ht="34.5" customHeight="1">
      <c r="A81" s="41" t="s">
        <v>185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3" t="s">
        <v>107</v>
      </c>
      <c r="AL81" s="44"/>
      <c r="AM81" s="44"/>
      <c r="AN81" s="44"/>
      <c r="AO81" s="44"/>
      <c r="AP81" s="45"/>
      <c r="AQ81" s="65" t="s">
        <v>249</v>
      </c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>
        <v>2256100</v>
      </c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>
        <f t="shared" si="10"/>
        <v>2256100</v>
      </c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174">
        <v>27973.71</v>
      </c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65" t="s">
        <v>43</v>
      </c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 t="s">
        <v>43</v>
      </c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>
        <f t="shared" si="9"/>
        <v>27973.71</v>
      </c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>
        <v>0</v>
      </c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>
        <f t="shared" si="8"/>
        <v>2228126.29</v>
      </c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</row>
    <row r="82" spans="1:166" ht="33" customHeight="1">
      <c r="A82" s="41" t="s">
        <v>183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43" t="s">
        <v>83</v>
      </c>
      <c r="AL82" s="44"/>
      <c r="AM82" s="44"/>
      <c r="AN82" s="44"/>
      <c r="AO82" s="44"/>
      <c r="AP82" s="45"/>
      <c r="AQ82" s="65" t="s">
        <v>250</v>
      </c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>
        <v>401400</v>
      </c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>
        <f t="shared" si="10"/>
        <v>401400</v>
      </c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>
        <v>9977.91</v>
      </c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 t="s">
        <v>43</v>
      </c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 t="s">
        <v>43</v>
      </c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>
        <f aca="true" t="shared" si="11" ref="DX82:DX95">CH82</f>
        <v>9977.91</v>
      </c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>
        <v>0</v>
      </c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>
        <f t="shared" si="8"/>
        <v>391422.09</v>
      </c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</row>
    <row r="83" spans="1:166" ht="39" customHeight="1">
      <c r="A83" s="69" t="s">
        <v>186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43" t="s">
        <v>195</v>
      </c>
      <c r="AL83" s="44"/>
      <c r="AM83" s="44"/>
      <c r="AN83" s="44"/>
      <c r="AO83" s="44"/>
      <c r="AP83" s="45"/>
      <c r="AQ83" s="65" t="s">
        <v>251</v>
      </c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>
        <v>41638100</v>
      </c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>
        <f t="shared" si="10"/>
        <v>41638100</v>
      </c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>
        <v>6019278.97</v>
      </c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 t="s">
        <v>43</v>
      </c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 t="s">
        <v>43</v>
      </c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>
        <f t="shared" si="11"/>
        <v>6019278.97</v>
      </c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>
        <v>0</v>
      </c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>
        <f t="shared" si="8"/>
        <v>35618821.03</v>
      </c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</row>
    <row r="84" spans="1:166" ht="35.25" customHeight="1">
      <c r="A84" s="41" t="s">
        <v>183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3" t="s">
        <v>84</v>
      </c>
      <c r="AL84" s="44"/>
      <c r="AM84" s="44"/>
      <c r="AN84" s="44"/>
      <c r="AO84" s="44"/>
      <c r="AP84" s="45"/>
      <c r="AQ84" s="65" t="s">
        <v>252</v>
      </c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>
        <v>116100</v>
      </c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>
        <f t="shared" si="10"/>
        <v>116100</v>
      </c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>
        <v>3486.25</v>
      </c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 t="s">
        <v>43</v>
      </c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 t="s">
        <v>43</v>
      </c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>
        <f t="shared" si="11"/>
        <v>3486.25</v>
      </c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>
        <v>0</v>
      </c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>
        <f t="shared" si="8"/>
        <v>112613.75</v>
      </c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</row>
    <row r="85" spans="1:166" ht="38.25" customHeight="1">
      <c r="A85" s="69" t="s">
        <v>186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43" t="s">
        <v>85</v>
      </c>
      <c r="AL85" s="44"/>
      <c r="AM85" s="44"/>
      <c r="AN85" s="44"/>
      <c r="AO85" s="44"/>
      <c r="AP85" s="45"/>
      <c r="AQ85" s="65" t="s">
        <v>253</v>
      </c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>
        <v>10532700</v>
      </c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>
        <f t="shared" si="10"/>
        <v>10532700</v>
      </c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>
        <v>1143311.99</v>
      </c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 t="s">
        <v>43</v>
      </c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 t="s">
        <v>43</v>
      </c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>
        <f t="shared" si="11"/>
        <v>1143311.99</v>
      </c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>
        <v>0</v>
      </c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>
        <f t="shared" si="8"/>
        <v>9389388.01</v>
      </c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</row>
    <row r="86" spans="1:166" ht="38.25" customHeight="1">
      <c r="A86" s="41" t="s">
        <v>183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3" t="s">
        <v>86</v>
      </c>
      <c r="AL86" s="44"/>
      <c r="AM86" s="44"/>
      <c r="AN86" s="44"/>
      <c r="AO86" s="44"/>
      <c r="AP86" s="45"/>
      <c r="AQ86" s="65" t="s">
        <v>254</v>
      </c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>
        <v>3200</v>
      </c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>
        <f t="shared" si="10"/>
        <v>3200</v>
      </c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>
        <v>255.95</v>
      </c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 t="s">
        <v>43</v>
      </c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 t="s">
        <v>43</v>
      </c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>
        <f t="shared" si="11"/>
        <v>255.95</v>
      </c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>
        <v>0</v>
      </c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>
        <f t="shared" si="8"/>
        <v>2944.05</v>
      </c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</row>
    <row r="87" spans="1:166" ht="46.5" customHeight="1">
      <c r="A87" s="69" t="s">
        <v>186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43" t="s">
        <v>87</v>
      </c>
      <c r="AL87" s="44"/>
      <c r="AM87" s="44"/>
      <c r="AN87" s="44"/>
      <c r="AO87" s="44"/>
      <c r="AP87" s="45"/>
      <c r="AQ87" s="65" t="s">
        <v>255</v>
      </c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>
        <v>334200</v>
      </c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>
        <f t="shared" si="10"/>
        <v>334200</v>
      </c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>
        <v>36940.96</v>
      </c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 t="s">
        <v>43</v>
      </c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 t="s">
        <v>43</v>
      </c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>
        <f t="shared" si="11"/>
        <v>36940.96</v>
      </c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>
        <v>0</v>
      </c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>
        <f t="shared" si="8"/>
        <v>297259.04</v>
      </c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</row>
    <row r="88" spans="1:166" ht="33" customHeight="1">
      <c r="A88" s="41" t="s">
        <v>183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2"/>
      <c r="AK88" s="43" t="s">
        <v>88</v>
      </c>
      <c r="AL88" s="44"/>
      <c r="AM88" s="44"/>
      <c r="AN88" s="44"/>
      <c r="AO88" s="44"/>
      <c r="AP88" s="45"/>
      <c r="AQ88" s="65" t="s">
        <v>256</v>
      </c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>
        <v>41800</v>
      </c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>
        <f t="shared" si="10"/>
        <v>41800</v>
      </c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>
        <v>1918.67</v>
      </c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 t="s">
        <v>43</v>
      </c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 t="s">
        <v>43</v>
      </c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>
        <f t="shared" si="11"/>
        <v>1918.67</v>
      </c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>
        <v>0</v>
      </c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>
        <f t="shared" si="8"/>
        <v>39881.33</v>
      </c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</row>
    <row r="89" spans="1:166" ht="34.5" customHeight="1">
      <c r="A89" s="69" t="s">
        <v>186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43" t="s">
        <v>196</v>
      </c>
      <c r="AL89" s="44"/>
      <c r="AM89" s="44"/>
      <c r="AN89" s="44"/>
      <c r="AO89" s="44"/>
      <c r="AP89" s="45"/>
      <c r="AQ89" s="65" t="s">
        <v>257</v>
      </c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>
        <v>4309300</v>
      </c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>
        <f t="shared" si="10"/>
        <v>4309300</v>
      </c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>
        <v>376081.33</v>
      </c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 t="s">
        <v>43</v>
      </c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 t="s">
        <v>43</v>
      </c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>
        <f t="shared" si="11"/>
        <v>376081.33</v>
      </c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>
        <v>0</v>
      </c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>
        <f t="shared" si="8"/>
        <v>3933218.67</v>
      </c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</row>
    <row r="90" spans="1:166" ht="33.75" customHeight="1">
      <c r="A90" s="41" t="s">
        <v>183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3" t="s">
        <v>89</v>
      </c>
      <c r="AL90" s="44"/>
      <c r="AM90" s="44"/>
      <c r="AN90" s="44"/>
      <c r="AO90" s="44"/>
      <c r="AP90" s="45"/>
      <c r="AQ90" s="65" t="s">
        <v>258</v>
      </c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>
        <v>39100</v>
      </c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>
        <f t="shared" si="10"/>
        <v>39100</v>
      </c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3026.25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 t="s">
        <v>43</v>
      </c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 t="s">
        <v>43</v>
      </c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>
        <f t="shared" si="11"/>
        <v>3026.25</v>
      </c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>
        <v>0</v>
      </c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>
        <f t="shared" si="8"/>
        <v>36073.75</v>
      </c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</row>
    <row r="91" spans="1:166" ht="39" customHeight="1">
      <c r="A91" s="69" t="s">
        <v>186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70"/>
      <c r="AK91" s="43" t="s">
        <v>90</v>
      </c>
      <c r="AL91" s="44"/>
      <c r="AM91" s="44"/>
      <c r="AN91" s="44"/>
      <c r="AO91" s="44"/>
      <c r="AP91" s="45"/>
      <c r="AQ91" s="65" t="s">
        <v>259</v>
      </c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>
        <v>4032200</v>
      </c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>
        <f t="shared" si="10"/>
        <v>4032200</v>
      </c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>
        <v>311985</v>
      </c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 t="s">
        <v>43</v>
      </c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 t="s">
        <v>43</v>
      </c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>
        <f t="shared" si="11"/>
        <v>311985</v>
      </c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>
        <v>0</v>
      </c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>
        <f t="shared" si="8"/>
        <v>3720215</v>
      </c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</row>
    <row r="92" spans="1:166" ht="41.25" customHeight="1">
      <c r="A92" s="41" t="s">
        <v>183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3" t="s">
        <v>91</v>
      </c>
      <c r="AL92" s="44"/>
      <c r="AM92" s="44"/>
      <c r="AN92" s="44"/>
      <c r="AO92" s="44"/>
      <c r="AP92" s="45"/>
      <c r="AQ92" s="65" t="s">
        <v>260</v>
      </c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>
        <v>19200</v>
      </c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>
        <f t="shared" si="10"/>
        <v>19200</v>
      </c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>
        <v>1138.32</v>
      </c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 t="s">
        <v>43</v>
      </c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 t="s">
        <v>43</v>
      </c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>
        <f t="shared" si="11"/>
        <v>1138.32</v>
      </c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>
        <v>0</v>
      </c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>
        <f t="shared" si="8"/>
        <v>18061.68</v>
      </c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</row>
    <row r="93" spans="1:166" ht="42" customHeight="1">
      <c r="A93" s="69" t="s">
        <v>186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43" t="s">
        <v>160</v>
      </c>
      <c r="AL93" s="44"/>
      <c r="AM93" s="44"/>
      <c r="AN93" s="44"/>
      <c r="AO93" s="44"/>
      <c r="AP93" s="45"/>
      <c r="AQ93" s="65" t="s">
        <v>261</v>
      </c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>
        <v>16386400</v>
      </c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>
        <f t="shared" si="10"/>
        <v>16386400</v>
      </c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>
        <v>1280217</v>
      </c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 t="s">
        <v>43</v>
      </c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 t="s">
        <v>43</v>
      </c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>
        <f t="shared" si="11"/>
        <v>1280217</v>
      </c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>
        <v>0</v>
      </c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>
        <f t="shared" si="8"/>
        <v>15106183</v>
      </c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</row>
    <row r="94" spans="1:166" ht="32.25" customHeight="1">
      <c r="A94" s="41" t="s">
        <v>183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3" t="s">
        <v>197</v>
      </c>
      <c r="AL94" s="44"/>
      <c r="AM94" s="44"/>
      <c r="AN94" s="44"/>
      <c r="AO94" s="44"/>
      <c r="AP94" s="45"/>
      <c r="AQ94" s="65" t="s">
        <v>262</v>
      </c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>
        <v>27300</v>
      </c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>
        <f>SUM(BC94)</f>
        <v>27300</v>
      </c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>
        <v>0</v>
      </c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 t="s">
        <v>43</v>
      </c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 t="s">
        <v>43</v>
      </c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>
        <f t="shared" si="11"/>
        <v>0</v>
      </c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>
        <v>0</v>
      </c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>
        <f>SUM(BU94-DX94)</f>
        <v>27300</v>
      </c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</row>
    <row r="95" spans="1:166" ht="36.75" customHeight="1">
      <c r="A95" s="69" t="s">
        <v>186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70"/>
      <c r="AK95" s="43" t="s">
        <v>92</v>
      </c>
      <c r="AL95" s="44"/>
      <c r="AM95" s="44"/>
      <c r="AN95" s="44"/>
      <c r="AO95" s="44"/>
      <c r="AP95" s="45"/>
      <c r="AQ95" s="65" t="s">
        <v>263</v>
      </c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>
        <v>2811300</v>
      </c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>
        <f>SUM(BC95)</f>
        <v>2811300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>
        <v>353262</v>
      </c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 t="s">
        <v>43</v>
      </c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 t="s">
        <v>43</v>
      </c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>
        <f t="shared" si="11"/>
        <v>353262</v>
      </c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>
        <v>0</v>
      </c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>
        <f>SUM(BU95-DX95)</f>
        <v>2458038</v>
      </c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</row>
    <row r="96" spans="1:166" ht="33.75" customHeight="1">
      <c r="A96" s="41" t="s">
        <v>183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2"/>
      <c r="AK96" s="43" t="s">
        <v>93</v>
      </c>
      <c r="AL96" s="44"/>
      <c r="AM96" s="44"/>
      <c r="AN96" s="44"/>
      <c r="AO96" s="44"/>
      <c r="AP96" s="45"/>
      <c r="AQ96" s="65" t="s">
        <v>264</v>
      </c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>
        <v>700</v>
      </c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>
        <f t="shared" si="10"/>
        <v>700</v>
      </c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>
        <v>0</v>
      </c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 t="s">
        <v>43</v>
      </c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 t="s">
        <v>43</v>
      </c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>
        <f aca="true" t="shared" si="12" ref="DX96:DX103">CH96</f>
        <v>0</v>
      </c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>
        <v>0</v>
      </c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>
        <f t="shared" si="8"/>
        <v>700</v>
      </c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</row>
    <row r="97" spans="1:166" ht="35.25" customHeight="1">
      <c r="A97" s="69" t="s">
        <v>186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70"/>
      <c r="AK97" s="43" t="s">
        <v>94</v>
      </c>
      <c r="AL97" s="44"/>
      <c r="AM97" s="44"/>
      <c r="AN97" s="44"/>
      <c r="AO97" s="44"/>
      <c r="AP97" s="45"/>
      <c r="AQ97" s="65" t="s">
        <v>265</v>
      </c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>
        <v>78800</v>
      </c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>
        <f t="shared" si="10"/>
        <v>78800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>
        <v>1799</v>
      </c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 t="s">
        <v>43</v>
      </c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 t="s">
        <v>43</v>
      </c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>
        <f t="shared" si="12"/>
        <v>1799</v>
      </c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>
        <v>0</v>
      </c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>
        <f t="shared" si="8"/>
        <v>77001</v>
      </c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</row>
    <row r="98" spans="1:166" ht="37.5" customHeight="1">
      <c r="A98" s="41" t="s">
        <v>183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2"/>
      <c r="AK98" s="43" t="s">
        <v>95</v>
      </c>
      <c r="AL98" s="44"/>
      <c r="AM98" s="44"/>
      <c r="AN98" s="44"/>
      <c r="AO98" s="44"/>
      <c r="AP98" s="45"/>
      <c r="AQ98" s="65" t="s">
        <v>281</v>
      </c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>
        <v>200</v>
      </c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>
        <f t="shared" si="10"/>
        <v>200</v>
      </c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>
        <v>0</v>
      </c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 t="s">
        <v>43</v>
      </c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 t="s">
        <v>43</v>
      </c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>
        <f t="shared" si="12"/>
        <v>0</v>
      </c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>
        <v>0</v>
      </c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>
        <f>BC98-DX98</f>
        <v>200</v>
      </c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</row>
    <row r="99" spans="1:166" ht="36" customHeight="1">
      <c r="A99" s="69" t="s">
        <v>186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70"/>
      <c r="AK99" s="43" t="s">
        <v>198</v>
      </c>
      <c r="AL99" s="44"/>
      <c r="AM99" s="44"/>
      <c r="AN99" s="44"/>
      <c r="AO99" s="44"/>
      <c r="AP99" s="45"/>
      <c r="AQ99" s="65" t="s">
        <v>280</v>
      </c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>
        <v>15000</v>
      </c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>
        <f t="shared" si="10"/>
        <v>15000</v>
      </c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>
        <v>0</v>
      </c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 t="s">
        <v>43</v>
      </c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 t="s">
        <v>43</v>
      </c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>
        <f t="shared" si="12"/>
        <v>0</v>
      </c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>
        <v>0</v>
      </c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>
        <f>BC99-DX99</f>
        <v>15000</v>
      </c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</row>
    <row r="100" spans="1:166" ht="36" customHeight="1">
      <c r="A100" s="69" t="s">
        <v>186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70"/>
      <c r="AK100" s="43" t="s">
        <v>200</v>
      </c>
      <c r="AL100" s="44"/>
      <c r="AM100" s="44"/>
      <c r="AN100" s="44"/>
      <c r="AO100" s="44"/>
      <c r="AP100" s="45"/>
      <c r="AQ100" s="65" t="s">
        <v>278</v>
      </c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>
        <v>281400</v>
      </c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>
        <f t="shared" si="10"/>
        <v>281400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>
        <v>97652.25</v>
      </c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 t="s">
        <v>43</v>
      </c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 t="s">
        <v>43</v>
      </c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>
        <f t="shared" si="12"/>
        <v>97652.25</v>
      </c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>
        <v>0</v>
      </c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>
        <f t="shared" si="8"/>
        <v>183747.75</v>
      </c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</row>
    <row r="101" spans="1:166" ht="36" customHeight="1">
      <c r="A101" s="69" t="s">
        <v>186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43" t="s">
        <v>96</v>
      </c>
      <c r="AL101" s="44"/>
      <c r="AM101" s="44"/>
      <c r="AN101" s="44"/>
      <c r="AO101" s="44"/>
      <c r="AP101" s="45"/>
      <c r="AQ101" s="65" t="s">
        <v>279</v>
      </c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>
        <v>16756100</v>
      </c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>
        <f>SUM(BC101)</f>
        <v>16756100</v>
      </c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>
        <v>1743528.61</v>
      </c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 t="s">
        <v>43</v>
      </c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 t="s">
        <v>43</v>
      </c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>
        <f>CH101</f>
        <v>1743528.61</v>
      </c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>
        <v>0</v>
      </c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>
        <f>SUM(BU101-DX101)</f>
        <v>15012571.39</v>
      </c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</row>
    <row r="102" spans="1:166" ht="43.5" customHeight="1">
      <c r="A102" s="41" t="s">
        <v>183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2"/>
      <c r="AK102" s="43" t="s">
        <v>199</v>
      </c>
      <c r="AL102" s="44"/>
      <c r="AM102" s="44"/>
      <c r="AN102" s="44"/>
      <c r="AO102" s="44"/>
      <c r="AP102" s="45"/>
      <c r="AQ102" s="64" t="s">
        <v>266</v>
      </c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5">
        <v>181000</v>
      </c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>
        <f>SUM(BC102)</f>
        <v>181000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>
        <v>22262.26</v>
      </c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 t="s">
        <v>43</v>
      </c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 t="s">
        <v>43</v>
      </c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>
        <f t="shared" si="12"/>
        <v>22262.26</v>
      </c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>
        <v>0</v>
      </c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>
        <f t="shared" si="8"/>
        <v>158737.74</v>
      </c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</row>
    <row r="103" spans="1:166" ht="33.75" customHeight="1">
      <c r="A103" s="69" t="s">
        <v>186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43" t="s">
        <v>161</v>
      </c>
      <c r="AL103" s="44"/>
      <c r="AM103" s="44"/>
      <c r="AN103" s="44"/>
      <c r="AO103" s="44"/>
      <c r="AP103" s="45"/>
      <c r="AQ103" s="64" t="s">
        <v>267</v>
      </c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5">
        <v>10294700</v>
      </c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>
        <f t="shared" si="10"/>
        <v>10294700</v>
      </c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>
        <v>2295078.56</v>
      </c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 t="s">
        <v>43</v>
      </c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 t="s">
        <v>43</v>
      </c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>
        <f t="shared" si="12"/>
        <v>2295078.56</v>
      </c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>
        <v>0</v>
      </c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>
        <f t="shared" si="8"/>
        <v>7999621.4399999995</v>
      </c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</row>
    <row r="104" spans="1:166" ht="33.75" customHeight="1" thickBot="1">
      <c r="A104" s="69" t="s">
        <v>186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43" t="s">
        <v>97</v>
      </c>
      <c r="AL104" s="44"/>
      <c r="AM104" s="44"/>
      <c r="AN104" s="44"/>
      <c r="AO104" s="44"/>
      <c r="AP104" s="45"/>
      <c r="AQ104" s="64" t="s">
        <v>277</v>
      </c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5">
        <v>8365400</v>
      </c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>
        <f>SUM(BC104)</f>
        <v>8365400</v>
      </c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>
        <v>0</v>
      </c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 t="s">
        <v>43</v>
      </c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 t="s">
        <v>43</v>
      </c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>
        <f>CH104</f>
        <v>0</v>
      </c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>
        <v>0</v>
      </c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>
        <f>SUM(BU104-DX104)</f>
        <v>8365400</v>
      </c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</row>
    <row r="105" spans="1:166" ht="26.25" customHeight="1" thickBot="1">
      <c r="A105" s="41" t="s">
        <v>187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3" t="s">
        <v>162</v>
      </c>
      <c r="AL105" s="44"/>
      <c r="AM105" s="44"/>
      <c r="AN105" s="44"/>
      <c r="AO105" s="44"/>
      <c r="AP105" s="45"/>
      <c r="AQ105" s="46" t="s">
        <v>276</v>
      </c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246200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6">
        <f t="shared" si="10"/>
        <v>246200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7">
        <v>7000</v>
      </c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 t="s">
        <v>43</v>
      </c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 t="s">
        <v>43</v>
      </c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6">
        <f aca="true" t="shared" si="13" ref="DX105:DX116">SUM(CH105)</f>
        <v>7000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7">
        <v>0</v>
      </c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6">
        <f aca="true" t="shared" si="14" ref="EX105:EX113">SUM(BU105-DX105)</f>
        <v>239200</v>
      </c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71"/>
    </row>
    <row r="106" spans="1:166" ht="38.25" customHeight="1" thickBot="1">
      <c r="A106" s="41" t="s">
        <v>188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3" t="s">
        <v>112</v>
      </c>
      <c r="AL106" s="44"/>
      <c r="AM106" s="44"/>
      <c r="AN106" s="44"/>
      <c r="AO106" s="44"/>
      <c r="AP106" s="45"/>
      <c r="AQ106" s="46" t="s">
        <v>275</v>
      </c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7">
        <v>36100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6">
        <f t="shared" si="10"/>
        <v>36100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7">
        <v>0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 t="s">
        <v>43</v>
      </c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 t="s">
        <v>43</v>
      </c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6">
        <f t="shared" si="13"/>
        <v>0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7">
        <v>0</v>
      </c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6">
        <f t="shared" si="14"/>
        <v>36100</v>
      </c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71"/>
    </row>
    <row r="107" spans="1:166" ht="52.5" customHeight="1" thickBot="1">
      <c r="A107" s="41" t="s">
        <v>189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3" t="s">
        <v>163</v>
      </c>
      <c r="AL107" s="44"/>
      <c r="AM107" s="44"/>
      <c r="AN107" s="44"/>
      <c r="AO107" s="44"/>
      <c r="AP107" s="45"/>
      <c r="AQ107" s="46" t="s">
        <v>274</v>
      </c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74300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6">
        <f t="shared" si="10"/>
        <v>74300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7">
        <v>0</v>
      </c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 t="s">
        <v>43</v>
      </c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 t="s">
        <v>43</v>
      </c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6">
        <f t="shared" si="13"/>
        <v>0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7">
        <v>0</v>
      </c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6">
        <f t="shared" si="14"/>
        <v>74300</v>
      </c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71"/>
    </row>
    <row r="108" spans="1:166" ht="39" customHeight="1" thickBot="1">
      <c r="A108" s="41" t="s">
        <v>183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3" t="s">
        <v>164</v>
      </c>
      <c r="AL108" s="44"/>
      <c r="AM108" s="44"/>
      <c r="AN108" s="44"/>
      <c r="AO108" s="44"/>
      <c r="AP108" s="45"/>
      <c r="AQ108" s="72" t="s">
        <v>273</v>
      </c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4"/>
      <c r="BC108" s="66">
        <v>162500</v>
      </c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8"/>
      <c r="BU108" s="72">
        <f t="shared" si="10"/>
        <v>162500</v>
      </c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4"/>
      <c r="CH108" s="66">
        <v>17899.54</v>
      </c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8"/>
      <c r="CX108" s="66" t="s">
        <v>43</v>
      </c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8"/>
      <c r="DK108" s="66" t="s">
        <v>43</v>
      </c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8"/>
      <c r="DX108" s="72">
        <f t="shared" si="13"/>
        <v>17899.54</v>
      </c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4"/>
      <c r="EK108" s="66">
        <v>0</v>
      </c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8"/>
      <c r="EX108" s="72">
        <f t="shared" si="14"/>
        <v>144600.46</v>
      </c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5"/>
    </row>
    <row r="109" spans="1:166" ht="24.75" customHeight="1" thickBot="1">
      <c r="A109" s="41" t="s">
        <v>187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3" t="s">
        <v>113</v>
      </c>
      <c r="AL109" s="44"/>
      <c r="AM109" s="44"/>
      <c r="AN109" s="44"/>
      <c r="AO109" s="44"/>
      <c r="AP109" s="45"/>
      <c r="AQ109" s="183" t="s">
        <v>268</v>
      </c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47">
        <v>5858200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6">
        <f aca="true" t="shared" si="15" ref="BU109:BU115">SUM(BC109)</f>
        <v>5858200</v>
      </c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7">
        <v>224005</v>
      </c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 t="s">
        <v>43</v>
      </c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 t="s">
        <v>43</v>
      </c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6">
        <f t="shared" si="13"/>
        <v>224005</v>
      </c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7">
        <v>0</v>
      </c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6">
        <f t="shared" si="14"/>
        <v>5634195</v>
      </c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71"/>
    </row>
    <row r="110" spans="1:166" ht="36.75" customHeight="1" thickBot="1">
      <c r="A110" s="41" t="s">
        <v>188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3" t="s">
        <v>165</v>
      </c>
      <c r="AL110" s="44"/>
      <c r="AM110" s="44"/>
      <c r="AN110" s="44"/>
      <c r="AO110" s="44"/>
      <c r="AP110" s="45"/>
      <c r="AQ110" s="46" t="s">
        <v>269</v>
      </c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>
        <v>616600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6">
        <f t="shared" si="15"/>
        <v>616600</v>
      </c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7">
        <v>0</v>
      </c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 t="s">
        <v>43</v>
      </c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 t="s">
        <v>43</v>
      </c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6">
        <f t="shared" si="13"/>
        <v>0</v>
      </c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7">
        <v>0</v>
      </c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6">
        <f t="shared" si="14"/>
        <v>616600</v>
      </c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71"/>
    </row>
    <row r="111" spans="1:166" ht="49.5" customHeight="1" thickBot="1">
      <c r="A111" s="41" t="s">
        <v>189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3" t="s">
        <v>166</v>
      </c>
      <c r="AL111" s="44"/>
      <c r="AM111" s="44"/>
      <c r="AN111" s="44"/>
      <c r="AO111" s="44"/>
      <c r="AP111" s="45"/>
      <c r="AQ111" s="182" t="s">
        <v>270</v>
      </c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47">
        <v>1769200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6">
        <f t="shared" si="15"/>
        <v>1769200</v>
      </c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7">
        <v>0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 t="s">
        <v>43</v>
      </c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 t="s">
        <v>43</v>
      </c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6">
        <f t="shared" si="13"/>
        <v>0</v>
      </c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7">
        <v>0</v>
      </c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6">
        <f t="shared" si="14"/>
        <v>1769200</v>
      </c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71"/>
    </row>
    <row r="112" spans="1:166" ht="37.5" customHeight="1" thickBot="1">
      <c r="A112" s="41" t="s">
        <v>183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2"/>
      <c r="AK112" s="43" t="s">
        <v>167</v>
      </c>
      <c r="AL112" s="44"/>
      <c r="AM112" s="44"/>
      <c r="AN112" s="44"/>
      <c r="AO112" s="44"/>
      <c r="AP112" s="45"/>
      <c r="AQ112" s="47" t="s">
        <v>271</v>
      </c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>
        <v>1245200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6">
        <f t="shared" si="15"/>
        <v>1245200</v>
      </c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7">
        <v>28988.09</v>
      </c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 t="s">
        <v>43</v>
      </c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 t="s">
        <v>43</v>
      </c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6">
        <f t="shared" si="13"/>
        <v>28988.09</v>
      </c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7">
        <v>0</v>
      </c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6">
        <f t="shared" si="14"/>
        <v>1216211.91</v>
      </c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71"/>
    </row>
    <row r="113" spans="1:166" ht="14.25" customHeight="1" thickBot="1">
      <c r="A113" s="184" t="s">
        <v>190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43" t="s">
        <v>168</v>
      </c>
      <c r="AL113" s="44"/>
      <c r="AM113" s="44"/>
      <c r="AN113" s="44"/>
      <c r="AO113" s="44"/>
      <c r="AP113" s="45"/>
      <c r="AQ113" s="185" t="s">
        <v>272</v>
      </c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47">
        <v>12000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6">
        <f t="shared" si="15"/>
        <v>12000</v>
      </c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7">
        <v>2391.53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 t="s">
        <v>43</v>
      </c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 t="s">
        <v>43</v>
      </c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6">
        <f t="shared" si="13"/>
        <v>2391.53</v>
      </c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7">
        <v>0</v>
      </c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6">
        <f t="shared" si="14"/>
        <v>9608.47</v>
      </c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71"/>
    </row>
    <row r="114" spans="1:166" ht="37.5" customHeight="1" thickBot="1">
      <c r="A114" s="41" t="s">
        <v>183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2"/>
      <c r="AK114" s="43" t="s">
        <v>169</v>
      </c>
      <c r="AL114" s="44"/>
      <c r="AM114" s="44"/>
      <c r="AN114" s="44"/>
      <c r="AO114" s="44"/>
      <c r="AP114" s="45"/>
      <c r="AQ114" s="47" t="s">
        <v>282</v>
      </c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>
        <v>41100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6">
        <f t="shared" si="15"/>
        <v>41100</v>
      </c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7">
        <v>0</v>
      </c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 t="s">
        <v>43</v>
      </c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 t="s">
        <v>43</v>
      </c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6">
        <f>SUM(CH114)</f>
        <v>0</v>
      </c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7">
        <v>0</v>
      </c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6">
        <f>SUM(BU114-DX114)</f>
        <v>41100</v>
      </c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71"/>
    </row>
    <row r="115" spans="1:166" ht="38.25" customHeight="1" thickBot="1">
      <c r="A115" s="41" t="s">
        <v>183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3" t="s">
        <v>170</v>
      </c>
      <c r="AL115" s="44"/>
      <c r="AM115" s="44"/>
      <c r="AN115" s="44"/>
      <c r="AO115" s="44"/>
      <c r="AP115" s="45"/>
      <c r="AQ115" s="47" t="s">
        <v>283</v>
      </c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>
        <v>780000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6">
        <f t="shared" si="15"/>
        <v>780000</v>
      </c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7">
        <v>0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 t="s">
        <v>43</v>
      </c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 t="s">
        <v>43</v>
      </c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6">
        <f>SUM(CH115)</f>
        <v>0</v>
      </c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7">
        <v>0</v>
      </c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6">
        <f>SUM(BU115-DX115)</f>
        <v>780000</v>
      </c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71"/>
    </row>
    <row r="116" spans="1:166" ht="26.25" customHeight="1" thickBot="1">
      <c r="A116" s="177" t="s">
        <v>98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8"/>
      <c r="AK116" s="179" t="s">
        <v>99</v>
      </c>
      <c r="AL116" s="180"/>
      <c r="AM116" s="180"/>
      <c r="AN116" s="180"/>
      <c r="AO116" s="180"/>
      <c r="AP116" s="180"/>
      <c r="AQ116" s="181" t="s">
        <v>33</v>
      </c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75" t="s">
        <v>33</v>
      </c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 t="s">
        <v>33</v>
      </c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>
        <f>SUM(-Лист2!BC8)</f>
        <v>2198454.8900000006</v>
      </c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 t="s">
        <v>43</v>
      </c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 t="s">
        <v>43</v>
      </c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>
        <f t="shared" si="13"/>
        <v>2198454.8900000006</v>
      </c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 t="s">
        <v>33</v>
      </c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 t="s">
        <v>33</v>
      </c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6"/>
    </row>
    <row r="117" spans="1:166" ht="26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6"/>
      <c r="AL117" s="36"/>
      <c r="AM117" s="36"/>
      <c r="AN117" s="36"/>
      <c r="AO117" s="36"/>
      <c r="AP117" s="36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</row>
    <row r="118" spans="1:166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14"/>
      <c r="BC118" s="7"/>
      <c r="BD118" s="7"/>
      <c r="BE118" s="7"/>
      <c r="BF118" s="7"/>
      <c r="BG118" s="7"/>
      <c r="BH118" s="7"/>
      <c r="BI118" s="7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8:60" ht="14.25" customHeight="1"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3"/>
      <c r="AG119" s="3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8:60" ht="14.25" customHeight="1"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3"/>
      <c r="AG120" s="3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8:60" ht="14.25" customHeight="1"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"/>
      <c r="AG121" s="3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8:60" ht="14.25" customHeight="1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"/>
      <c r="AG122" s="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</sheetData>
  <sheetProtection/>
  <mergeCells count="947">
    <mergeCell ref="EX59:FJ59"/>
    <mergeCell ref="DX58:EJ58"/>
    <mergeCell ref="EK60:EW60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CW28:DM28"/>
    <mergeCell ref="A28:AM28"/>
    <mergeCell ref="AT28:BB28"/>
    <mergeCell ref="BK28:CE28"/>
    <mergeCell ref="CF28:CV28"/>
    <mergeCell ref="DN28:ED28"/>
    <mergeCell ref="CW32:DM32"/>
    <mergeCell ref="CX50:DJ50"/>
    <mergeCell ref="DK50:DW50"/>
    <mergeCell ref="CW24:DM24"/>
    <mergeCell ref="ET29:FJ29"/>
    <mergeCell ref="EX51:FJ51"/>
    <mergeCell ref="EX54:FJ54"/>
    <mergeCell ref="DX52:EJ52"/>
    <mergeCell ref="CX53:DJ53"/>
    <mergeCell ref="DK53:DW53"/>
    <mergeCell ref="DX50:EJ50"/>
    <mergeCell ref="DX53:EJ53"/>
    <mergeCell ref="EE24:ES24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61:FJ61"/>
    <mergeCell ref="EX58:FJ58"/>
    <mergeCell ref="EK58:EW58"/>
    <mergeCell ref="DK58:DW58"/>
    <mergeCell ref="EK113:EW113"/>
    <mergeCell ref="CX113:DJ113"/>
    <mergeCell ref="DK113:DW113"/>
    <mergeCell ref="DX113:EJ113"/>
    <mergeCell ref="DK94:DW94"/>
    <mergeCell ref="EX113:FJ113"/>
    <mergeCell ref="EX94:FJ94"/>
    <mergeCell ref="EX95:FJ95"/>
    <mergeCell ref="EK95:EW95"/>
    <mergeCell ref="CH113:CW113"/>
    <mergeCell ref="AK67:AP67"/>
    <mergeCell ref="EX93:FJ93"/>
    <mergeCell ref="BU113:CG113"/>
    <mergeCell ref="DX93:EJ93"/>
    <mergeCell ref="DX95:EJ95"/>
    <mergeCell ref="EX108:FJ108"/>
    <mergeCell ref="A113:AJ113"/>
    <mergeCell ref="AK113:AP113"/>
    <mergeCell ref="AQ113:BB113"/>
    <mergeCell ref="CH95:CW95"/>
    <mergeCell ref="CX95:DJ95"/>
    <mergeCell ref="CX93:DJ93"/>
    <mergeCell ref="BC113:BT113"/>
    <mergeCell ref="A94:AJ94"/>
    <mergeCell ref="AK95:AP95"/>
    <mergeCell ref="A96:AJ96"/>
    <mergeCell ref="AQ97:BB97"/>
    <mergeCell ref="BC98:BT98"/>
    <mergeCell ref="DK95:DW95"/>
    <mergeCell ref="CH93:CW93"/>
    <mergeCell ref="DX89:EJ89"/>
    <mergeCell ref="DK89:DW89"/>
    <mergeCell ref="EK84:EW84"/>
    <mergeCell ref="DK84:DW84"/>
    <mergeCell ref="BC97:BT97"/>
    <mergeCell ref="AQ98:BB98"/>
    <mergeCell ref="CH90:CW90"/>
    <mergeCell ref="EK93:EW93"/>
    <mergeCell ref="EK94:EW94"/>
    <mergeCell ref="DX94:EJ94"/>
    <mergeCell ref="EK92:EW92"/>
    <mergeCell ref="EK91:EW91"/>
    <mergeCell ref="CX85:DJ85"/>
    <mergeCell ref="CX84:DJ84"/>
    <mergeCell ref="DX84:EJ84"/>
    <mergeCell ref="CX83:DJ83"/>
    <mergeCell ref="DX83:EJ83"/>
    <mergeCell ref="CX82:DJ82"/>
    <mergeCell ref="DK85:DW85"/>
    <mergeCell ref="DK93:DW93"/>
    <mergeCell ref="BU56:CG56"/>
    <mergeCell ref="CH56:CW56"/>
    <mergeCell ref="CH91:CW91"/>
    <mergeCell ref="BC57:BT57"/>
    <mergeCell ref="CH89:CW89"/>
    <mergeCell ref="BC88:BT88"/>
    <mergeCell ref="BU88:CG88"/>
    <mergeCell ref="CH80:CW80"/>
    <mergeCell ref="BU66:CG66"/>
    <mergeCell ref="CX94:DJ94"/>
    <mergeCell ref="AK94:AP94"/>
    <mergeCell ref="AQ94:BB94"/>
    <mergeCell ref="BC94:BT94"/>
    <mergeCell ref="BU94:CG94"/>
    <mergeCell ref="CH96:CW96"/>
    <mergeCell ref="BU95:CG95"/>
    <mergeCell ref="CH94:CW94"/>
    <mergeCell ref="AQ95:BB95"/>
    <mergeCell ref="BC95:BT95"/>
    <mergeCell ref="BU98:CG98"/>
    <mergeCell ref="BU96:CG96"/>
    <mergeCell ref="CX96:DJ96"/>
    <mergeCell ref="DK96:DW96"/>
    <mergeCell ref="CH97:CW97"/>
    <mergeCell ref="CX97:DJ97"/>
    <mergeCell ref="CH98:CW98"/>
    <mergeCell ref="BU97:CG97"/>
    <mergeCell ref="A99:AJ99"/>
    <mergeCell ref="AK96:AP96"/>
    <mergeCell ref="AQ96:BB96"/>
    <mergeCell ref="BC96:BT96"/>
    <mergeCell ref="AK99:AP99"/>
    <mergeCell ref="AQ99:BB99"/>
    <mergeCell ref="BC99:BT99"/>
    <mergeCell ref="AK97:AP97"/>
    <mergeCell ref="A97:AJ97"/>
    <mergeCell ref="AQ109:BB109"/>
    <mergeCell ref="BC109:BT109"/>
    <mergeCell ref="AK105:AP105"/>
    <mergeCell ref="BC106:BT106"/>
    <mergeCell ref="AK107:AP107"/>
    <mergeCell ref="AQ107:BB107"/>
    <mergeCell ref="BC105:BT105"/>
    <mergeCell ref="AK109:AP109"/>
    <mergeCell ref="AQ106:BB106"/>
    <mergeCell ref="EX86:FJ86"/>
    <mergeCell ref="BU110:CG110"/>
    <mergeCell ref="CH110:CW110"/>
    <mergeCell ref="CH109:CW109"/>
    <mergeCell ref="BU109:CG109"/>
    <mergeCell ref="EX99:FJ99"/>
    <mergeCell ref="EK99:EW99"/>
    <mergeCell ref="DX98:EJ98"/>
    <mergeCell ref="BU99:CG99"/>
    <mergeCell ref="CH99:CW99"/>
    <mergeCell ref="ET24:FJ24"/>
    <mergeCell ref="DN29:ED29"/>
    <mergeCell ref="EX87:FJ87"/>
    <mergeCell ref="EX76:FJ76"/>
    <mergeCell ref="DX86:EJ86"/>
    <mergeCell ref="EK85:EW85"/>
    <mergeCell ref="EX84:FJ84"/>
    <mergeCell ref="DX85:EJ85"/>
    <mergeCell ref="EX85:FJ85"/>
    <mergeCell ref="EK86:EW86"/>
    <mergeCell ref="EX106:FJ106"/>
    <mergeCell ref="CH101:CW101"/>
    <mergeCell ref="EX96:FJ96"/>
    <mergeCell ref="DK99:DW99"/>
    <mergeCell ref="CX98:DJ98"/>
    <mergeCell ref="DK98:DW98"/>
    <mergeCell ref="EK98:EW98"/>
    <mergeCell ref="EX98:FJ98"/>
    <mergeCell ref="EX97:FJ97"/>
    <mergeCell ref="DX99:EJ99"/>
    <mergeCell ref="DX97:EJ97"/>
    <mergeCell ref="EK97:EW97"/>
    <mergeCell ref="EK110:EW110"/>
    <mergeCell ref="DX109:EJ109"/>
    <mergeCell ref="DK105:DW105"/>
    <mergeCell ref="DK103:DW103"/>
    <mergeCell ref="EK108:EW108"/>
    <mergeCell ref="DX108:EJ108"/>
    <mergeCell ref="EK105:EW105"/>
    <mergeCell ref="DX105:EJ105"/>
    <mergeCell ref="CX99:DJ99"/>
    <mergeCell ref="DK108:DW108"/>
    <mergeCell ref="DX96:EJ96"/>
    <mergeCell ref="EK96:EW96"/>
    <mergeCell ref="DK101:DW101"/>
    <mergeCell ref="EX101:FJ101"/>
    <mergeCell ref="DK107:DW107"/>
    <mergeCell ref="DX107:EJ107"/>
    <mergeCell ref="EX107:FJ107"/>
    <mergeCell ref="DK97:DW97"/>
    <mergeCell ref="A93:AJ93"/>
    <mergeCell ref="AK93:AP93"/>
    <mergeCell ref="AQ93:BB93"/>
    <mergeCell ref="BC93:BT93"/>
    <mergeCell ref="BU93:CG93"/>
    <mergeCell ref="A101:AJ101"/>
    <mergeCell ref="AK101:AP101"/>
    <mergeCell ref="A98:AJ98"/>
    <mergeCell ref="AK98:AP98"/>
    <mergeCell ref="A95:AJ95"/>
    <mergeCell ref="EX92:FJ92"/>
    <mergeCell ref="DX92:EJ92"/>
    <mergeCell ref="A92:AJ92"/>
    <mergeCell ref="AK92:AP92"/>
    <mergeCell ref="AQ92:BB92"/>
    <mergeCell ref="BC92:BT92"/>
    <mergeCell ref="BU92:CG92"/>
    <mergeCell ref="CX92:DJ92"/>
    <mergeCell ref="DK92:DW92"/>
    <mergeCell ref="CH92:CW92"/>
    <mergeCell ref="EX91:FJ91"/>
    <mergeCell ref="CX90:DJ90"/>
    <mergeCell ref="DK90:DW90"/>
    <mergeCell ref="DX90:EJ90"/>
    <mergeCell ref="EK90:EW90"/>
    <mergeCell ref="EX90:FJ90"/>
    <mergeCell ref="CX91:DJ91"/>
    <mergeCell ref="DK91:DW91"/>
    <mergeCell ref="DX91:EJ91"/>
    <mergeCell ref="A91:AJ91"/>
    <mergeCell ref="AK91:AP91"/>
    <mergeCell ref="AQ91:BB91"/>
    <mergeCell ref="BC91:BT91"/>
    <mergeCell ref="BU91:CG91"/>
    <mergeCell ref="A90:AJ90"/>
    <mergeCell ref="BU90:CG90"/>
    <mergeCell ref="AK90:AP90"/>
    <mergeCell ref="AQ90:BB90"/>
    <mergeCell ref="BC90:BT90"/>
    <mergeCell ref="A89:AJ89"/>
    <mergeCell ref="AK89:AP89"/>
    <mergeCell ref="AQ89:BB89"/>
    <mergeCell ref="BC89:BT89"/>
    <mergeCell ref="BU89:CG89"/>
    <mergeCell ref="EX88:FJ88"/>
    <mergeCell ref="CH88:CW88"/>
    <mergeCell ref="CX88:DJ88"/>
    <mergeCell ref="AQ88:BB88"/>
    <mergeCell ref="EX89:FJ89"/>
    <mergeCell ref="DK88:DW88"/>
    <mergeCell ref="DX88:EJ88"/>
    <mergeCell ref="EK88:EW88"/>
    <mergeCell ref="CX89:DJ89"/>
    <mergeCell ref="EK89:EW89"/>
    <mergeCell ref="AK87:AP87"/>
    <mergeCell ref="AQ87:BB87"/>
    <mergeCell ref="BC87:BT87"/>
    <mergeCell ref="BU87:CG87"/>
    <mergeCell ref="DX87:EJ87"/>
    <mergeCell ref="BC86:BT86"/>
    <mergeCell ref="BU86:CG86"/>
    <mergeCell ref="CH87:CW87"/>
    <mergeCell ref="CH86:CW86"/>
    <mergeCell ref="CX87:DJ87"/>
    <mergeCell ref="DK87:DW87"/>
    <mergeCell ref="CX86:DJ86"/>
    <mergeCell ref="DK86:DW86"/>
    <mergeCell ref="EK87:EW87"/>
    <mergeCell ref="A85:AJ85"/>
    <mergeCell ref="AK85:AP85"/>
    <mergeCell ref="AQ85:BB85"/>
    <mergeCell ref="BC85:BT85"/>
    <mergeCell ref="BU85:CG85"/>
    <mergeCell ref="CH85:CW85"/>
    <mergeCell ref="A87:AJ87"/>
    <mergeCell ref="A86:AJ86"/>
    <mergeCell ref="AK86:AP86"/>
    <mergeCell ref="A84:AJ84"/>
    <mergeCell ref="AK84:AP84"/>
    <mergeCell ref="AQ84:BB84"/>
    <mergeCell ref="BC84:BT84"/>
    <mergeCell ref="BU84:CG84"/>
    <mergeCell ref="CH84:CW84"/>
    <mergeCell ref="EX83:FJ83"/>
    <mergeCell ref="EX82:FJ82"/>
    <mergeCell ref="A83:AJ83"/>
    <mergeCell ref="AK83:AP83"/>
    <mergeCell ref="AQ83:BB83"/>
    <mergeCell ref="BC83:BT83"/>
    <mergeCell ref="BU83:CG83"/>
    <mergeCell ref="CH83:CW83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AK82:AP82"/>
    <mergeCell ref="AK80:AP80"/>
    <mergeCell ref="AQ80:BB80"/>
    <mergeCell ref="BC80:BT80"/>
    <mergeCell ref="BU80:CG80"/>
    <mergeCell ref="CX80:DJ80"/>
    <mergeCell ref="EX80:FJ80"/>
    <mergeCell ref="DX80:EJ80"/>
    <mergeCell ref="EK74:EW74"/>
    <mergeCell ref="CX78:DJ78"/>
    <mergeCell ref="DK78:DW78"/>
    <mergeCell ref="DX78:EJ78"/>
    <mergeCell ref="EK78:EW78"/>
    <mergeCell ref="EX78:FJ78"/>
    <mergeCell ref="EK56:EW56"/>
    <mergeCell ref="A75:AJ75"/>
    <mergeCell ref="AK75:AP75"/>
    <mergeCell ref="AQ75:BB75"/>
    <mergeCell ref="BC75:BT75"/>
    <mergeCell ref="BU75:CG75"/>
    <mergeCell ref="EK75:EW75"/>
    <mergeCell ref="CX56:DJ56"/>
    <mergeCell ref="CX61:DJ61"/>
    <mergeCell ref="DX57:EJ57"/>
    <mergeCell ref="A76:AJ76"/>
    <mergeCell ref="AQ76:BB76"/>
    <mergeCell ref="BC76:BT76"/>
    <mergeCell ref="A78:AJ78"/>
    <mergeCell ref="AK78:AP78"/>
    <mergeCell ref="AQ78:BB78"/>
    <mergeCell ref="A77:AJ77"/>
    <mergeCell ref="AK77:AP77"/>
    <mergeCell ref="AQ77:BB77"/>
    <mergeCell ref="AK76:AP76"/>
    <mergeCell ref="A112:AJ112"/>
    <mergeCell ref="AK112:AP112"/>
    <mergeCell ref="AQ112:BB112"/>
    <mergeCell ref="BC112:BT112"/>
    <mergeCell ref="A111:AJ111"/>
    <mergeCell ref="AK111:AP111"/>
    <mergeCell ref="AQ111:BB111"/>
    <mergeCell ref="BC111:BT111"/>
    <mergeCell ref="DX116:EJ116"/>
    <mergeCell ref="EK116:EW116"/>
    <mergeCell ref="EX116:FJ116"/>
    <mergeCell ref="A116:AJ116"/>
    <mergeCell ref="AK116:AP116"/>
    <mergeCell ref="AQ116:BB116"/>
    <mergeCell ref="BC116:BT116"/>
    <mergeCell ref="BU116:CG116"/>
    <mergeCell ref="CH116:CW116"/>
    <mergeCell ref="CX116:DJ116"/>
    <mergeCell ref="EX111:FJ111"/>
    <mergeCell ref="BU111:CG111"/>
    <mergeCell ref="CH112:CW112"/>
    <mergeCell ref="CX112:DJ112"/>
    <mergeCell ref="DK112:DW112"/>
    <mergeCell ref="DX112:EJ112"/>
    <mergeCell ref="EK112:EW112"/>
    <mergeCell ref="EK111:EW111"/>
    <mergeCell ref="DX111:EJ111"/>
    <mergeCell ref="BC110:BT110"/>
    <mergeCell ref="EX110:FJ110"/>
    <mergeCell ref="DK116:DW116"/>
    <mergeCell ref="EK109:EW109"/>
    <mergeCell ref="A109:AJ109"/>
    <mergeCell ref="EX112:FJ112"/>
    <mergeCell ref="BU112:CG112"/>
    <mergeCell ref="CH111:CW111"/>
    <mergeCell ref="CX111:DJ111"/>
    <mergeCell ref="DK111:DW111"/>
    <mergeCell ref="EX109:FJ109"/>
    <mergeCell ref="CX110:DJ110"/>
    <mergeCell ref="DK110:DW110"/>
    <mergeCell ref="CX109:DJ109"/>
    <mergeCell ref="DK109:DW109"/>
    <mergeCell ref="DX110:EJ110"/>
    <mergeCell ref="A108:AJ108"/>
    <mergeCell ref="AK108:AP108"/>
    <mergeCell ref="AQ108:BB108"/>
    <mergeCell ref="BC108:BT108"/>
    <mergeCell ref="CH105:CW105"/>
    <mergeCell ref="BU107:CG107"/>
    <mergeCell ref="A107:AJ107"/>
    <mergeCell ref="A106:AJ106"/>
    <mergeCell ref="AK106:AP106"/>
    <mergeCell ref="BC107:BT107"/>
    <mergeCell ref="AK79:AP79"/>
    <mergeCell ref="AQ79:BB79"/>
    <mergeCell ref="A79:AJ79"/>
    <mergeCell ref="AQ100:BB100"/>
    <mergeCell ref="A100:AJ100"/>
    <mergeCell ref="AQ86:BB86"/>
    <mergeCell ref="A88:AJ88"/>
    <mergeCell ref="AK88:AP88"/>
    <mergeCell ref="AQ82:BB82"/>
    <mergeCell ref="A80:AJ80"/>
    <mergeCell ref="EX100:FJ100"/>
    <mergeCell ref="CH100:CW100"/>
    <mergeCell ref="CX100:DJ100"/>
    <mergeCell ref="DK100:DW100"/>
    <mergeCell ref="DX100:EJ100"/>
    <mergeCell ref="EK100:EW100"/>
    <mergeCell ref="EX105:FJ105"/>
    <mergeCell ref="BU105:CG105"/>
    <mergeCell ref="AQ102:BB102"/>
    <mergeCell ref="BC102:BT102"/>
    <mergeCell ref="DX103:EJ103"/>
    <mergeCell ref="DX81:EJ81"/>
    <mergeCell ref="AQ103:BB103"/>
    <mergeCell ref="BC101:BT101"/>
    <mergeCell ref="BU101:CG101"/>
    <mergeCell ref="DK104:DW104"/>
    <mergeCell ref="CX81:DJ81"/>
    <mergeCell ref="BC82:BT82"/>
    <mergeCell ref="BU82:CG82"/>
    <mergeCell ref="CH82:CW82"/>
    <mergeCell ref="DK80:DW80"/>
    <mergeCell ref="BU79:CG79"/>
    <mergeCell ref="CH79:CW79"/>
    <mergeCell ref="DK81:DW81"/>
    <mergeCell ref="DK79:DW79"/>
    <mergeCell ref="DK77:DW77"/>
    <mergeCell ref="CX79:DJ79"/>
    <mergeCell ref="BC77:BT77"/>
    <mergeCell ref="CX77:DJ77"/>
    <mergeCell ref="BU74:CG74"/>
    <mergeCell ref="BU76:CG76"/>
    <mergeCell ref="BU78:CG78"/>
    <mergeCell ref="CH74:CW74"/>
    <mergeCell ref="CH76:CW76"/>
    <mergeCell ref="BC79:BT79"/>
    <mergeCell ref="CH75:CW75"/>
    <mergeCell ref="CH78:CW78"/>
    <mergeCell ref="BU73:CG73"/>
    <mergeCell ref="CH73:CW73"/>
    <mergeCell ref="DK72:DW72"/>
    <mergeCell ref="DX72:EJ72"/>
    <mergeCell ref="DK76:DW76"/>
    <mergeCell ref="DX76:EJ76"/>
    <mergeCell ref="CX76:DJ76"/>
    <mergeCell ref="DX77:EJ77"/>
    <mergeCell ref="EK64:EW64"/>
    <mergeCell ref="EK73:EW73"/>
    <mergeCell ref="EK72:EW72"/>
    <mergeCell ref="DX73:EJ73"/>
    <mergeCell ref="CH72:CW72"/>
    <mergeCell ref="DX61:EJ61"/>
    <mergeCell ref="EK62:EW62"/>
    <mergeCell ref="CX66:DJ66"/>
    <mergeCell ref="CH66:CW66"/>
    <mergeCell ref="DX65:EJ65"/>
    <mergeCell ref="EX66:FJ66"/>
    <mergeCell ref="CX73:DJ73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EK61:EW61"/>
    <mergeCell ref="AK73:AP73"/>
    <mergeCell ref="AQ73:BB73"/>
    <mergeCell ref="BC72:BT72"/>
    <mergeCell ref="BC73:BT73"/>
    <mergeCell ref="BC70:BT70"/>
    <mergeCell ref="CH71:CW71"/>
    <mergeCell ref="BU72:CG72"/>
    <mergeCell ref="CH70:CW70"/>
    <mergeCell ref="BU70:CG70"/>
    <mergeCell ref="A59:AJ59"/>
    <mergeCell ref="AK59:AP59"/>
    <mergeCell ref="A62:AJ62"/>
    <mergeCell ref="AK62:AP62"/>
    <mergeCell ref="A61:AJ61"/>
    <mergeCell ref="AQ66:BB66"/>
    <mergeCell ref="BC66:BT66"/>
    <mergeCell ref="A60:AJ60"/>
    <mergeCell ref="AK64:AP64"/>
    <mergeCell ref="BC61:BT61"/>
    <mergeCell ref="A63:AJ63"/>
    <mergeCell ref="AK61:AP61"/>
    <mergeCell ref="AQ61:BB61"/>
    <mergeCell ref="A64:AJ64"/>
    <mergeCell ref="AQ64:BB64"/>
    <mergeCell ref="BC67:BT67"/>
    <mergeCell ref="A66:AJ66"/>
    <mergeCell ref="BC64:BT64"/>
    <mergeCell ref="A65:AJ65"/>
    <mergeCell ref="EX115:FJ115"/>
    <mergeCell ref="AK66:AP66"/>
    <mergeCell ref="BU67:CG67"/>
    <mergeCell ref="CH67:CW67"/>
    <mergeCell ref="BU69:CG69"/>
    <mergeCell ref="BU68:CG68"/>
    <mergeCell ref="BC59:BT59"/>
    <mergeCell ref="AQ65:BB65"/>
    <mergeCell ref="AK65:AP65"/>
    <mergeCell ref="AK63:AP63"/>
    <mergeCell ref="AQ63:BB63"/>
    <mergeCell ref="BC63:BT63"/>
    <mergeCell ref="BC62:BT62"/>
    <mergeCell ref="AQ62:BB62"/>
    <mergeCell ref="AK60:AP60"/>
    <mergeCell ref="AQ59:BB59"/>
    <mergeCell ref="BU65:CG65"/>
    <mergeCell ref="CH63:CW63"/>
    <mergeCell ref="BU64:CG64"/>
    <mergeCell ref="CH65:CW65"/>
    <mergeCell ref="BC65:BT65"/>
    <mergeCell ref="BU59:CG59"/>
    <mergeCell ref="CH60:CW60"/>
    <mergeCell ref="CH61:CW61"/>
    <mergeCell ref="CH59:CW59"/>
    <mergeCell ref="BU61:CG61"/>
    <mergeCell ref="EX52:FJ52"/>
    <mergeCell ref="A58:AJ58"/>
    <mergeCell ref="AQ57:BB57"/>
    <mergeCell ref="A57:AJ57"/>
    <mergeCell ref="BU57:CG57"/>
    <mergeCell ref="A56:AJ56"/>
    <mergeCell ref="AK57:AP57"/>
    <mergeCell ref="AK58:AP58"/>
    <mergeCell ref="AQ56:BB56"/>
    <mergeCell ref="DX56:EJ56"/>
    <mergeCell ref="BC56:BT56"/>
    <mergeCell ref="DK51:DW51"/>
    <mergeCell ref="CX52:DJ52"/>
    <mergeCell ref="BU54:CG54"/>
    <mergeCell ref="BC58:BT58"/>
    <mergeCell ref="BU58:CG58"/>
    <mergeCell ref="DK57:DW57"/>
    <mergeCell ref="CH58:CW58"/>
    <mergeCell ref="CH57:CW57"/>
    <mergeCell ref="CX58:DJ58"/>
    <mergeCell ref="AK56:AP56"/>
    <mergeCell ref="CX54:DJ54"/>
    <mergeCell ref="DK52:DW52"/>
    <mergeCell ref="DK54:DW54"/>
    <mergeCell ref="CX51:DJ51"/>
    <mergeCell ref="AK54:AP54"/>
    <mergeCell ref="BU51:CG51"/>
    <mergeCell ref="AQ52:BB52"/>
    <mergeCell ref="BC54:BT54"/>
    <mergeCell ref="AQ54:BB54"/>
    <mergeCell ref="EE33:ES33"/>
    <mergeCell ref="CF35:CV35"/>
    <mergeCell ref="EK49:EW49"/>
    <mergeCell ref="DX49:EJ49"/>
    <mergeCell ref="EK50:EW50"/>
    <mergeCell ref="BK32:CE32"/>
    <mergeCell ref="BC50:BT50"/>
    <mergeCell ref="CX49:DJ49"/>
    <mergeCell ref="CF33:CV33"/>
    <mergeCell ref="DN33:ED33"/>
    <mergeCell ref="A48:AJ49"/>
    <mergeCell ref="A35:AM35"/>
    <mergeCell ref="AN35:AS35"/>
    <mergeCell ref="CW35:DM35"/>
    <mergeCell ref="CH50:CW50"/>
    <mergeCell ref="AQ50:BB50"/>
    <mergeCell ref="CF34:CV34"/>
    <mergeCell ref="AK50:AP50"/>
    <mergeCell ref="AK48:AP49"/>
    <mergeCell ref="BC48:BT49"/>
    <mergeCell ref="AT34:BB34"/>
    <mergeCell ref="BU50:CG50"/>
    <mergeCell ref="CH48:EJ48"/>
    <mergeCell ref="CW33:DM33"/>
    <mergeCell ref="A33:AM33"/>
    <mergeCell ref="CW34:DM34"/>
    <mergeCell ref="AT33:BB33"/>
    <mergeCell ref="A54:AJ54"/>
    <mergeCell ref="A52:AJ52"/>
    <mergeCell ref="AK52:AP52"/>
    <mergeCell ref="BU52:CG52"/>
    <mergeCell ref="AK51:AP51"/>
    <mergeCell ref="AQ51:BB51"/>
    <mergeCell ref="EE29:ES29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CF23:CV23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AT32:BB32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DN23:ED23"/>
    <mergeCell ref="AT31:BB31"/>
    <mergeCell ref="BK31:CE31"/>
    <mergeCell ref="CF31:CV31"/>
    <mergeCell ref="CW31:DM31"/>
    <mergeCell ref="DN31:ED31"/>
    <mergeCell ref="AN21:AS21"/>
    <mergeCell ref="AT21:BB21"/>
    <mergeCell ref="AT29:BB29"/>
    <mergeCell ref="CF29:CV29"/>
    <mergeCell ref="DN24:ED24"/>
    <mergeCell ref="A18:AM18"/>
    <mergeCell ref="ET21:FJ21"/>
    <mergeCell ref="EE20:ES20"/>
    <mergeCell ref="CW20:DM20"/>
    <mergeCell ref="DN20:ED20"/>
    <mergeCell ref="ET20:FJ20"/>
    <mergeCell ref="CW21:DM21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CW19:DM19"/>
    <mergeCell ref="ET9:FJ9"/>
    <mergeCell ref="ET10:FJ10"/>
    <mergeCell ref="EG10:EQ10"/>
    <mergeCell ref="ET12:FJ12"/>
    <mergeCell ref="CJ7:CK7"/>
    <mergeCell ref="BK8:EC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CF18:CV18"/>
    <mergeCell ref="AT18:BB18"/>
    <mergeCell ref="A16:AM17"/>
    <mergeCell ref="ET19:FJ19"/>
    <mergeCell ref="AT24:BB24"/>
    <mergeCell ref="AT22:BB22"/>
    <mergeCell ref="CF24:CV24"/>
    <mergeCell ref="A25:AM25"/>
    <mergeCell ref="AN25:AS25"/>
    <mergeCell ref="EE17:ES17"/>
    <mergeCell ref="AN16:AS17"/>
    <mergeCell ref="ET18:FJ18"/>
    <mergeCell ref="AN23:AS23"/>
    <mergeCell ref="BK18:CE18"/>
    <mergeCell ref="CF20:CV20"/>
    <mergeCell ref="DN18:ED18"/>
    <mergeCell ref="EE18:ES18"/>
    <mergeCell ref="EE21:ES21"/>
    <mergeCell ref="CF21:CV21"/>
    <mergeCell ref="DN19:ED19"/>
    <mergeCell ref="EE19:ES19"/>
    <mergeCell ref="AT19:BB19"/>
    <mergeCell ref="BK16:CE17"/>
    <mergeCell ref="AN22:AS22"/>
    <mergeCell ref="AT16:BB17"/>
    <mergeCell ref="CW29:DM29"/>
    <mergeCell ref="CW22:DM22"/>
    <mergeCell ref="AN24:AS24"/>
    <mergeCell ref="CW18:DM18"/>
    <mergeCell ref="CF16:ES16"/>
    <mergeCell ref="AN28:AS28"/>
    <mergeCell ref="BK19:CE19"/>
    <mergeCell ref="DN22:ED22"/>
    <mergeCell ref="EE22:ES22"/>
    <mergeCell ref="AN18:AS18"/>
    <mergeCell ref="A34:AM34"/>
    <mergeCell ref="AN34:AS34"/>
    <mergeCell ref="CF22:CV22"/>
    <mergeCell ref="BK33:CE33"/>
    <mergeCell ref="A31:AM31"/>
    <mergeCell ref="AN31:AS31"/>
    <mergeCell ref="CF25:CV25"/>
    <mergeCell ref="AQ58:BB58"/>
    <mergeCell ref="A50:AJ50"/>
    <mergeCell ref="BC52:BT52"/>
    <mergeCell ref="A47:FJ47"/>
    <mergeCell ref="BK35:CE35"/>
    <mergeCell ref="AQ48:BB49"/>
    <mergeCell ref="A51:AJ51"/>
    <mergeCell ref="BU48:CG49"/>
    <mergeCell ref="CH49:CW49"/>
    <mergeCell ref="BC51:BT51"/>
    <mergeCell ref="AK74:AP74"/>
    <mergeCell ref="AQ74:BB74"/>
    <mergeCell ref="CX67:DJ67"/>
    <mergeCell ref="DK73:DW73"/>
    <mergeCell ref="AQ72:BB72"/>
    <mergeCell ref="DK68:DW68"/>
    <mergeCell ref="BC71:BT71"/>
    <mergeCell ref="BU71:CG71"/>
    <mergeCell ref="CX71:DJ71"/>
    <mergeCell ref="CX74:DJ74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AK72:AP72"/>
    <mergeCell ref="A69:AJ69"/>
    <mergeCell ref="AK69:AP69"/>
    <mergeCell ref="AQ69:BB69"/>
    <mergeCell ref="BC69:BT69"/>
    <mergeCell ref="EK107:EW107"/>
    <mergeCell ref="EK101:EW101"/>
    <mergeCell ref="AK100:AP100"/>
    <mergeCell ref="BC100:BT100"/>
    <mergeCell ref="BU100:CG100"/>
    <mergeCell ref="EK71:EW71"/>
    <mergeCell ref="BU60:CG60"/>
    <mergeCell ref="DX106:EJ106"/>
    <mergeCell ref="EK106:EW106"/>
    <mergeCell ref="EK66:EW66"/>
    <mergeCell ref="DK70:DW70"/>
    <mergeCell ref="DX75:EJ75"/>
    <mergeCell ref="DK75:DW75"/>
    <mergeCell ref="EK82:EW82"/>
    <mergeCell ref="EK103:EW103"/>
    <mergeCell ref="DX67:EJ67"/>
    <mergeCell ref="DK65:DW65"/>
    <mergeCell ref="CX60:DJ60"/>
    <mergeCell ref="DK49:DW49"/>
    <mergeCell ref="CX59:DJ59"/>
    <mergeCell ref="CH52:CW52"/>
    <mergeCell ref="CH51:CW51"/>
    <mergeCell ref="DK62:DW62"/>
    <mergeCell ref="CX62:DJ62"/>
    <mergeCell ref="EX67:FJ67"/>
    <mergeCell ref="DX68:EJ68"/>
    <mergeCell ref="EX73:FJ73"/>
    <mergeCell ref="EK77:EW77"/>
    <mergeCell ref="EX70:FJ70"/>
    <mergeCell ref="BU102:CG102"/>
    <mergeCell ref="CX70:DJ70"/>
    <mergeCell ref="DK74:DW74"/>
    <mergeCell ref="DK82:DW82"/>
    <mergeCell ref="DK83:DW83"/>
    <mergeCell ref="CH77:CW77"/>
    <mergeCell ref="BU77:CG77"/>
    <mergeCell ref="A105:AJ105"/>
    <mergeCell ref="BC103:BT103"/>
    <mergeCell ref="CX105:DJ105"/>
    <mergeCell ref="A103:AJ103"/>
    <mergeCell ref="CX101:DJ101"/>
    <mergeCell ref="CX102:DJ102"/>
    <mergeCell ref="AQ101:BB101"/>
    <mergeCell ref="BC78:BT78"/>
    <mergeCell ref="EX77:FJ77"/>
    <mergeCell ref="EX81:FJ81"/>
    <mergeCell ref="DX70:EJ70"/>
    <mergeCell ref="DX79:EJ79"/>
    <mergeCell ref="EK79:EW79"/>
    <mergeCell ref="EX79:FJ79"/>
    <mergeCell ref="EK80:EW80"/>
    <mergeCell ref="EX75:FJ75"/>
    <mergeCell ref="EX74:FJ74"/>
    <mergeCell ref="DX74:EJ74"/>
    <mergeCell ref="EK48:FJ48"/>
    <mergeCell ref="EK51:EW51"/>
    <mergeCell ref="EK52:EW52"/>
    <mergeCell ref="EX50:FJ50"/>
    <mergeCell ref="DK61:DW61"/>
    <mergeCell ref="A68:AJ68"/>
    <mergeCell ref="AK68:AP68"/>
    <mergeCell ref="AQ68:BB68"/>
    <mergeCell ref="BC68:BT68"/>
    <mergeCell ref="A67:AJ67"/>
    <mergeCell ref="CH115:CW115"/>
    <mergeCell ref="CX115:DJ115"/>
    <mergeCell ref="DK115:DW115"/>
    <mergeCell ref="DX115:EJ115"/>
    <mergeCell ref="EK115:EW115"/>
    <mergeCell ref="EX60:FJ60"/>
    <mergeCell ref="DK106:DW106"/>
    <mergeCell ref="CH106:CW106"/>
    <mergeCell ref="CX103:DJ103"/>
    <mergeCell ref="CH102:CW102"/>
    <mergeCell ref="DN34:ED34"/>
    <mergeCell ref="DN35:ED35"/>
    <mergeCell ref="EE35:ES35"/>
    <mergeCell ref="EE34:ES34"/>
    <mergeCell ref="ET34:FJ34"/>
    <mergeCell ref="ET35:FJ35"/>
    <mergeCell ref="ET33:FJ33"/>
    <mergeCell ref="EK69:EW69"/>
    <mergeCell ref="EX69:FJ69"/>
    <mergeCell ref="CX68:DJ68"/>
    <mergeCell ref="CH68:CW68"/>
    <mergeCell ref="EK68:EW68"/>
    <mergeCell ref="CX69:DJ69"/>
    <mergeCell ref="CH62:CW62"/>
    <mergeCell ref="CH64:CW64"/>
    <mergeCell ref="DK63:DW63"/>
    <mergeCell ref="BC60:BT60"/>
    <mergeCell ref="AQ60:BB60"/>
    <mergeCell ref="BK34:CE34"/>
    <mergeCell ref="EX114:FJ114"/>
    <mergeCell ref="A115:AJ115"/>
    <mergeCell ref="AK115:AP115"/>
    <mergeCell ref="AQ115:BB115"/>
    <mergeCell ref="BC115:BT115"/>
    <mergeCell ref="BU115:CG115"/>
    <mergeCell ref="EX49:FJ49"/>
    <mergeCell ref="DX64:EJ64"/>
    <mergeCell ref="CX63:DJ63"/>
    <mergeCell ref="DK64:DW64"/>
    <mergeCell ref="A102:AJ102"/>
    <mergeCell ref="AK102:AP102"/>
    <mergeCell ref="DX102:EJ102"/>
    <mergeCell ref="BU63:CG63"/>
    <mergeCell ref="AQ67:BB67"/>
    <mergeCell ref="CX75:DJ75"/>
    <mergeCell ref="BC74:BT74"/>
    <mergeCell ref="EK114:EW114"/>
    <mergeCell ref="EX62:FJ62"/>
    <mergeCell ref="EX64:FJ64"/>
    <mergeCell ref="EX63:FJ63"/>
    <mergeCell ref="EX65:FJ65"/>
    <mergeCell ref="EK65:EW65"/>
    <mergeCell ref="EX102:FJ102"/>
    <mergeCell ref="EK104:EW104"/>
    <mergeCell ref="EX104:FJ104"/>
    <mergeCell ref="EK76:EW76"/>
    <mergeCell ref="DX114:EJ114"/>
    <mergeCell ref="CH103:CW103"/>
    <mergeCell ref="CH108:CW108"/>
    <mergeCell ref="CH107:CW107"/>
    <mergeCell ref="EX68:FJ68"/>
    <mergeCell ref="CH69:CW69"/>
    <mergeCell ref="EX103:FJ103"/>
    <mergeCell ref="EX71:FJ71"/>
    <mergeCell ref="EK70:EW70"/>
    <mergeCell ref="EK102:EW102"/>
    <mergeCell ref="AK103:AP103"/>
    <mergeCell ref="BU103:CG103"/>
    <mergeCell ref="BU108:CG108"/>
    <mergeCell ref="BU106:CG106"/>
    <mergeCell ref="CX114:DJ114"/>
    <mergeCell ref="DK114:DW114"/>
    <mergeCell ref="AQ105:BB105"/>
    <mergeCell ref="CX108:DJ108"/>
    <mergeCell ref="AK110:AP110"/>
    <mergeCell ref="AQ110:BB110"/>
    <mergeCell ref="BU62:CG62"/>
    <mergeCell ref="EK55:EW55"/>
    <mergeCell ref="EX55:FJ55"/>
    <mergeCell ref="A114:AJ114"/>
    <mergeCell ref="AK114:AP114"/>
    <mergeCell ref="AQ114:BB114"/>
    <mergeCell ref="BC114:BT114"/>
    <mergeCell ref="BU114:CG114"/>
    <mergeCell ref="CH114:CW114"/>
    <mergeCell ref="DX69:EJ69"/>
    <mergeCell ref="A110:AJ110"/>
    <mergeCell ref="DK69:DW69"/>
    <mergeCell ref="CX64:DJ64"/>
    <mergeCell ref="CX107:DJ107"/>
    <mergeCell ref="CX106:DJ106"/>
    <mergeCell ref="DX104:EJ104"/>
    <mergeCell ref="CX65:DJ65"/>
    <mergeCell ref="DX101:EJ101"/>
    <mergeCell ref="DK102:DW102"/>
    <mergeCell ref="A104:AJ104"/>
    <mergeCell ref="AK104:AP104"/>
    <mergeCell ref="AQ104:BB104"/>
    <mergeCell ref="BC104:BT104"/>
    <mergeCell ref="BU104:CG104"/>
    <mergeCell ref="CH104:CW104"/>
    <mergeCell ref="CX104:DJ104"/>
    <mergeCell ref="ET28:FJ28"/>
    <mergeCell ref="A30:AM30"/>
    <mergeCell ref="AN30:AS30"/>
    <mergeCell ref="AT30:BB30"/>
    <mergeCell ref="BK30:CE30"/>
    <mergeCell ref="CF30:CV30"/>
    <mergeCell ref="CW30:DM30"/>
    <mergeCell ref="DN30:ED30"/>
    <mergeCell ref="EE30:ES30"/>
    <mergeCell ref="ET30:FJ30"/>
    <mergeCell ref="AN26:AS26"/>
    <mergeCell ref="AT26:BB26"/>
    <mergeCell ref="BK26:CE26"/>
    <mergeCell ref="CF26:CV26"/>
    <mergeCell ref="CW26:DM26"/>
    <mergeCell ref="DN26:ED26"/>
    <mergeCell ref="EE26:ES26"/>
    <mergeCell ref="ET26:FJ26"/>
    <mergeCell ref="A27:AM27"/>
    <mergeCell ref="AN27:AS27"/>
    <mergeCell ref="AT27:BB27"/>
    <mergeCell ref="BK27:CE27"/>
    <mergeCell ref="CF27:CV27"/>
    <mergeCell ref="CW27:DM27"/>
    <mergeCell ref="DN27:ED27"/>
    <mergeCell ref="EE27:ES27"/>
    <mergeCell ref="ET27:FJ27"/>
    <mergeCell ref="A55:AJ55"/>
    <mergeCell ref="AK55:AP55"/>
    <mergeCell ref="AQ55:BB55"/>
    <mergeCell ref="BC55:BT55"/>
    <mergeCell ref="BU55:CG55"/>
    <mergeCell ref="CH55:CW55"/>
    <mergeCell ref="CX55:DJ55"/>
    <mergeCell ref="DK55:DW55"/>
    <mergeCell ref="DX55:EJ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114</v>
      </c>
      <c r="AF4" s="186"/>
      <c r="AG4" s="186"/>
      <c r="AH4" s="186"/>
      <c r="AI4" s="186"/>
      <c r="AJ4" s="186" t="s">
        <v>115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116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117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118</v>
      </c>
      <c r="AF5" s="190"/>
      <c r="AG5" s="190"/>
      <c r="AH5" s="190"/>
      <c r="AI5" s="190"/>
      <c r="AJ5" s="190" t="s">
        <v>119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120</v>
      </c>
      <c r="AU5" s="190"/>
      <c r="AV5" s="190"/>
      <c r="AW5" s="190"/>
      <c r="AX5" s="190"/>
      <c r="AY5" s="190"/>
      <c r="AZ5" s="190"/>
      <c r="BA5" s="190"/>
      <c r="BB5" s="190"/>
      <c r="BC5" s="190" t="s">
        <v>121</v>
      </c>
      <c r="BD5" s="190"/>
      <c r="BE5" s="190"/>
      <c r="BF5" s="190"/>
      <c r="BG5" s="190"/>
      <c r="BH5" s="190"/>
      <c r="BI5" s="190"/>
      <c r="BJ5" s="190"/>
      <c r="BK5" s="190"/>
      <c r="BL5" s="190" t="s">
        <v>121</v>
      </c>
      <c r="BM5" s="190"/>
      <c r="BN5" s="190"/>
      <c r="BO5" s="190"/>
      <c r="BP5" s="190"/>
      <c r="BQ5" s="190"/>
      <c r="BR5" s="190"/>
      <c r="BS5" s="190"/>
      <c r="BT5" s="190"/>
      <c r="BU5" s="190" t="s">
        <v>122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123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124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125</v>
      </c>
      <c r="AU6" s="190"/>
      <c r="AV6" s="190"/>
      <c r="AW6" s="190"/>
      <c r="AX6" s="190"/>
      <c r="AY6" s="190"/>
      <c r="AZ6" s="190"/>
      <c r="BA6" s="190"/>
      <c r="BB6" s="190"/>
      <c r="BC6" s="190" t="s">
        <v>126</v>
      </c>
      <c r="BD6" s="190"/>
      <c r="BE6" s="190"/>
      <c r="BF6" s="190"/>
      <c r="BG6" s="190"/>
      <c r="BH6" s="190"/>
      <c r="BI6" s="190"/>
      <c r="BJ6" s="190"/>
      <c r="BK6" s="190"/>
      <c r="BL6" s="190" t="s">
        <v>127</v>
      </c>
      <c r="BM6" s="190"/>
      <c r="BN6" s="190"/>
      <c r="BO6" s="190"/>
      <c r="BP6" s="190"/>
      <c r="BQ6" s="190"/>
      <c r="BR6" s="190"/>
      <c r="BS6" s="190"/>
      <c r="BT6" s="190"/>
      <c r="BU6" s="190" t="s">
        <v>128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125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129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130</v>
      </c>
      <c r="BD7" s="190"/>
      <c r="BE7" s="190"/>
      <c r="BF7" s="190"/>
      <c r="BG7" s="190"/>
      <c r="BH7" s="190"/>
      <c r="BI7" s="190"/>
      <c r="BJ7" s="190"/>
      <c r="BK7" s="190"/>
      <c r="BL7" s="190" t="s">
        <v>131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-2198454.8900000006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-2198454.8900000006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180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181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137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-2198454.8900000006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-2198454.8900000006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R26" sqref="BQ26:BR2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114</v>
      </c>
      <c r="AF3" s="186"/>
      <c r="AG3" s="186"/>
      <c r="AH3" s="186"/>
      <c r="AI3" s="186"/>
      <c r="AJ3" s="186" t="s">
        <v>115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116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117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118</v>
      </c>
      <c r="AF4" s="190"/>
      <c r="AG4" s="190"/>
      <c r="AH4" s="190"/>
      <c r="AI4" s="190"/>
      <c r="AJ4" s="190" t="s">
        <v>119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120</v>
      </c>
      <c r="AU4" s="190"/>
      <c r="AV4" s="190"/>
      <c r="AW4" s="190"/>
      <c r="AX4" s="190"/>
      <c r="AY4" s="190"/>
      <c r="AZ4" s="190"/>
      <c r="BA4" s="190"/>
      <c r="BB4" s="190"/>
      <c r="BC4" s="190" t="s">
        <v>121</v>
      </c>
      <c r="BD4" s="190"/>
      <c r="BE4" s="190"/>
      <c r="BF4" s="190"/>
      <c r="BG4" s="190"/>
      <c r="BH4" s="190"/>
      <c r="BI4" s="190"/>
      <c r="BJ4" s="190"/>
      <c r="BK4" s="190"/>
      <c r="BL4" s="190" t="s">
        <v>121</v>
      </c>
      <c r="BM4" s="190"/>
      <c r="BN4" s="190"/>
      <c r="BO4" s="190"/>
      <c r="BP4" s="190"/>
      <c r="BQ4" s="190"/>
      <c r="BR4" s="190"/>
      <c r="BS4" s="190"/>
      <c r="BT4" s="190"/>
      <c r="BU4" s="190" t="s">
        <v>122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123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124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125</v>
      </c>
      <c r="AU5" s="190"/>
      <c r="AV5" s="190"/>
      <c r="AW5" s="190"/>
      <c r="AX5" s="190"/>
      <c r="AY5" s="190"/>
      <c r="AZ5" s="190"/>
      <c r="BA5" s="190"/>
      <c r="BB5" s="190"/>
      <c r="BC5" s="190" t="s">
        <v>126</v>
      </c>
      <c r="BD5" s="190"/>
      <c r="BE5" s="190"/>
      <c r="BF5" s="190"/>
      <c r="BG5" s="190"/>
      <c r="BH5" s="190"/>
      <c r="BI5" s="190"/>
      <c r="BJ5" s="190"/>
      <c r="BK5" s="190"/>
      <c r="BL5" s="190" t="s">
        <v>127</v>
      </c>
      <c r="BM5" s="190"/>
      <c r="BN5" s="190"/>
      <c r="BO5" s="190"/>
      <c r="BP5" s="190"/>
      <c r="BQ5" s="190"/>
      <c r="BR5" s="190"/>
      <c r="BS5" s="190"/>
      <c r="BT5" s="190"/>
      <c r="BU5" s="190" t="s">
        <v>128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125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129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130</v>
      </c>
      <c r="BD6" s="190"/>
      <c r="BE6" s="190"/>
      <c r="BF6" s="190"/>
      <c r="BG6" s="190"/>
      <c r="BH6" s="190"/>
      <c r="BI6" s="190"/>
      <c r="BJ6" s="190"/>
      <c r="BK6" s="190"/>
      <c r="BL6" s="190" t="s">
        <v>131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-2198454.8900000006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-2198454.8900000006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140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-24880857.55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-24880857.55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142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SUM('01.01.2017'!CH51:CW51)</f>
        <v>22682402.66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22682402.66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145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151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152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153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153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4" t="s">
        <v>207</v>
      </c>
      <c r="D30" s="244"/>
      <c r="E30" s="244"/>
      <c r="F30" s="24" t="s">
        <v>156</v>
      </c>
      <c r="G30" s="23"/>
      <c r="H30" s="244" t="s">
        <v>208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157</v>
      </c>
      <c r="V30" s="244" t="s">
        <v>206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2017-02-02T13:25:52Z</cp:lastPrinted>
  <dcterms:created xsi:type="dcterms:W3CDTF">2005-02-01T12:32:18Z</dcterms:created>
  <dcterms:modified xsi:type="dcterms:W3CDTF">2017-02-06T09:22:51Z</dcterms:modified>
  <cp:category/>
  <cp:version/>
  <cp:contentType/>
  <cp:contentStatus/>
</cp:coreProperties>
</file>