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5461" windowWidth="15195" windowHeight="8445" activeTab="0"/>
  </bookViews>
  <sheets>
    <sheet name="01.01.2017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<sst xmlns="http://schemas.openxmlformats.org/spreadsheetml/2006/main" count="818" uniqueCount="300">
  <si>
    <t>Дата</t>
  </si>
  <si>
    <t>Форма по ОКУД</t>
  </si>
  <si>
    <t>на 1</t>
  </si>
  <si>
    <t>г.</t>
  </si>
  <si>
    <t>Наименование бюджета</t>
  </si>
  <si>
    <t>Единица измерения: руб.</t>
  </si>
  <si>
    <t>по ОКЕИ</t>
  </si>
  <si>
    <t>Наименование показателя</t>
  </si>
  <si>
    <t>Главный бухгалтер</t>
  </si>
  <si>
    <t>(подпись)</t>
  </si>
  <si>
    <t>(расшифровка подписи)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</si>
  <si>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</si>
  <si>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</si>
  <si>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</si>
  <si>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</si>
  <si>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</si>
  <si>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</si>
  <si>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</si>
  <si>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</si>
  <si>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</si>
  <si>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Неисполненные назначения</t>
  </si>
  <si>
    <t>0503127</t>
  </si>
  <si>
    <t>010</t>
  </si>
  <si>
    <t>Форма 0503127 с. 3</t>
  </si>
  <si>
    <t>500</t>
  </si>
  <si>
    <t>520</t>
  </si>
  <si>
    <t>из них:</t>
  </si>
  <si>
    <t>источники внешнего финансирования бюджета</t>
  </si>
  <si>
    <t>620</t>
  </si>
  <si>
    <t>700</t>
  </si>
  <si>
    <t>800</t>
  </si>
  <si>
    <t>3. Источники финансирования дефицита бюджета</t>
  </si>
  <si>
    <t>Изменение остатков средств</t>
  </si>
  <si>
    <t>х</t>
  </si>
  <si>
    <t>710</t>
  </si>
  <si>
    <t>720</t>
  </si>
  <si>
    <t>810</t>
  </si>
  <si>
    <t>811</t>
  </si>
  <si>
    <t>812</t>
  </si>
  <si>
    <t>820</t>
  </si>
  <si>
    <t>821</t>
  </si>
  <si>
    <t>822</t>
  </si>
  <si>
    <t>Х</t>
  </si>
  <si>
    <t>-</t>
  </si>
  <si>
    <t>Код дохода                                 по бюджетной классификации</t>
  </si>
  <si>
    <t>Утвержденные                                                                                                                                                                               бюджетные назначения</t>
  </si>
  <si>
    <t xml:space="preserve">через                                финансовые органы </t>
  </si>
  <si>
    <t>Глава по БК</t>
  </si>
  <si>
    <t>Периодичность:</t>
  </si>
  <si>
    <t>Утвержденные                                                                   бюджетные                                                              назначения</t>
  </si>
  <si>
    <t>Главный распорядитель, распорядитель, получатель бюджетных средств,                                                                                         главный администратор, администратор доходов бюджета,                                                                                                  главный администратор, администратор источников                                                                                              финансирования дефицита бюджета</t>
  </si>
  <si>
    <t>ОТЧЕТ ОБ ИСПОЛНЕНИИ БЮДЖЕТА ГЛАВНОГО РАСПОРЯДИТЕЛЯ,</t>
  </si>
  <si>
    <t>РАСПОРЯДИТЕЛЯ, ПОЛУЧАТЕЛЯ БЮДЖЕТНЫХ СРЕДСТВ, ГЛАВНОГО АДМИНИСТРАТОРА,</t>
  </si>
  <si>
    <t xml:space="preserve"> АДМИНИСТРАТОРА ИСТОЧНИКОВ ФИНАНСИРОВАНИЯ ДЕФИЦИТА БЮДЖЕТА, ГЛАВНОГО</t>
  </si>
  <si>
    <t xml:space="preserve"> АДМИНИСТРАТОРА,АДМИНИСТРАТОРА ДОХОДОВ БЮДЖЕТА</t>
  </si>
  <si>
    <t>Управление социальной защиты населения Тацинского района Ростовской области</t>
  </si>
  <si>
    <t>03185247</t>
  </si>
  <si>
    <t>913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</si>
  <si>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</si>
  <si>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</si>
  <si>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Субвенции бюджетам муниципальных районов на оплату жилищно- коммунальных услуг отдельным категориям граждан </t>
  </si>
  <si>
    <t xml:space="preserve"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 </t>
  </si>
  <si>
    <t>Субвенции бюджетам муниципальных районов на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</si>
  <si>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 xml:space="preserve">                                                                                                                       бюджет МО "Тацинский район"</t>
  </si>
  <si>
    <t>Форма 0503127 с. 2</t>
  </si>
  <si>
    <t>2. Расходы бюджета</t>
  </si>
  <si>
    <t>Код 
расхода
по бюджетной классифи-кации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</si>
  <si>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</si>
  <si>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</si>
  <si>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</si>
  <si>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
финансовые 
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</si>
  <si>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</si>
  <si>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</si>
  <si>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</si>
  <si>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</si>
  <si>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202</t>
  </si>
  <si>
    <t>205</t>
  </si>
  <si>
    <t>207</t>
  </si>
  <si>
    <t>208</t>
  </si>
  <si>
    <t>209</t>
  </si>
  <si>
    <t>211</t>
  </si>
  <si>
    <t>225</t>
  </si>
  <si>
    <t>228</t>
  </si>
  <si>
    <t>230</t>
  </si>
  <si>
    <t>232</t>
  </si>
  <si>
    <t>233</t>
  </si>
  <si>
    <t>234</t>
  </si>
  <si>
    <t>235</t>
  </si>
  <si>
    <t>236</t>
  </si>
  <si>
    <t>238</t>
  </si>
  <si>
    <t>239</t>
  </si>
  <si>
    <t>240</t>
  </si>
  <si>
    <t>243</t>
  </si>
  <si>
    <t>244</t>
  </si>
  <si>
    <t>245</t>
  </si>
  <si>
    <t>246</t>
  </si>
  <si>
    <t>249</t>
  </si>
  <si>
    <t>252</t>
  </si>
  <si>
    <t>Результат исполнения бюджета
(дефицит/профицит)</t>
  </si>
  <si>
    <t>450</t>
  </si>
  <si>
    <t>201</t>
  </si>
  <si>
    <t>206</t>
  </si>
  <si>
    <t>91311302995050000130</t>
  </si>
  <si>
    <t>в том числе:                                                         Прочие доходы от компенсации затрат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</si>
  <si>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</si>
  <si>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204</t>
  </si>
  <si>
    <t>223</t>
  </si>
  <si>
    <t>229</t>
  </si>
  <si>
    <t>221</t>
  </si>
  <si>
    <t>222</t>
  </si>
  <si>
    <t>Субвенции бюджетам муниципальных районов на выполнение передаваемых полномочий субъектов Российской Федерации</t>
  </si>
  <si>
    <t>224</t>
  </si>
  <si>
    <t>254</t>
  </si>
  <si>
    <t>257</t>
  </si>
  <si>
    <t>Код</t>
  </si>
  <si>
    <t>Код источника</t>
  </si>
  <si>
    <t xml:space="preserve">Утвержденные </t>
  </si>
  <si>
    <t>Неиспол-</t>
  </si>
  <si>
    <t>строки</t>
  </si>
  <si>
    <t>финансирования</t>
  </si>
  <si>
    <t xml:space="preserve">бюджетные </t>
  </si>
  <si>
    <t>через</t>
  </si>
  <si>
    <t>некассовые</t>
  </si>
  <si>
    <t>ненные</t>
  </si>
  <si>
    <t>по бюджетной</t>
  </si>
  <si>
    <t>назначения</t>
  </si>
  <si>
    <t>финансовые</t>
  </si>
  <si>
    <t>банковские</t>
  </si>
  <si>
    <t>операции</t>
  </si>
  <si>
    <t>классификации</t>
  </si>
  <si>
    <t>органы</t>
  </si>
  <si>
    <t>счета</t>
  </si>
  <si>
    <t>Источники финансирования дефицита</t>
  </si>
  <si>
    <t>бюджета — всего</t>
  </si>
  <si>
    <t>источники внутреннего финансирования бюджета</t>
  </si>
  <si>
    <t>увеличение остатков средств, всего</t>
  </si>
  <si>
    <t>уменьшение остатков средств, всего</t>
  </si>
  <si>
    <t>Изменение остатков по расчетам  (стр. 810+820)</t>
  </si>
  <si>
    <t>Форма 0503127 с. 4</t>
  </si>
  <si>
    <t>изменение остатков по расчетам с органами,</t>
  </si>
  <si>
    <t>организующими исполнение бюджетов</t>
  </si>
  <si>
    <t>(стр. 811+812)</t>
  </si>
  <si>
    <t>увеличение счетов расчетов (дебетовый остаток</t>
  </si>
  <si>
    <t>счета 121002000)</t>
  </si>
  <si>
    <t>уменьшение счетов расчетов (кредитовый остаток</t>
  </si>
  <si>
    <t>счета 130405000)</t>
  </si>
  <si>
    <t xml:space="preserve">Изменение остатков по внутренним расчетам </t>
  </si>
  <si>
    <t>(стр. 821+стр. 822)</t>
  </si>
  <si>
    <t xml:space="preserve">увеличение остатков по внутренним расчетам </t>
  </si>
  <si>
    <t>уменьшение остатков по внутренним расчетам</t>
  </si>
  <si>
    <t>Руководитель</t>
  </si>
  <si>
    <t>Л.Н. Цеценко</t>
  </si>
  <si>
    <t xml:space="preserve">Руководитель финансово- </t>
  </si>
  <si>
    <t>Н.Н. Юрова</t>
  </si>
  <si>
    <t>экономической службы</t>
  </si>
  <si>
    <t>«</t>
  </si>
  <si>
    <t>»</t>
  </si>
  <si>
    <t>20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</si>
  <si>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</si>
  <si>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226</t>
  </si>
  <si>
    <t>241</t>
  </si>
  <si>
    <t>251</t>
  </si>
  <si>
    <t>253</t>
  </si>
  <si>
    <t>255</t>
  </si>
  <si>
    <t>256</t>
  </si>
  <si>
    <t>258</t>
  </si>
  <si>
    <t>259</t>
  </si>
  <si>
    <t>260</t>
  </si>
  <si>
    <t>261</t>
  </si>
  <si>
    <t>262</t>
  </si>
  <si>
    <t>263</t>
  </si>
  <si>
    <t>60654000</t>
  </si>
  <si>
    <t xml:space="preserve"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 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</si>
  <si>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</si>
  <si>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217</t>
  </si>
  <si>
    <t>210</t>
  </si>
  <si>
    <t>по ОКТМО</t>
  </si>
  <si>
    <t>месячная, квартальная, годовая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</si>
  <si>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</si>
  <si>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КОДЫ</t>
  </si>
  <si>
    <t>711</t>
  </si>
  <si>
    <t>721</t>
  </si>
  <si>
    <t>Прочие субсидии бюджетам муниципальных районов</t>
  </si>
  <si>
    <t>Прочая закупка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</si>
  <si>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</si>
  <si>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>Приобретение товаров, работ, услуг в пользу граждан в целях их социального обеспечения</t>
  </si>
  <si>
    <t>Пособия, компенсации и иные по социальные выплаты гражданам, кроме публичных нормативных обязательств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</si>
  <si>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</si>
  <si>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</si>
  <si>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</si>
  <si>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прочих налогов, сборов</t>
  </si>
  <si>
    <t>Субсидии бюджетным учереждениям на финансовое обеспечение государственного (муниципального) задания на оказание государственных (муниципальных) услуг     (выполнение работ)</t>
  </si>
  <si>
    <t>Субсидии бюджетным учереждениям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</si>
  <si>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220</t>
  </si>
  <si>
    <t>227</t>
  </si>
  <si>
    <t>231</t>
  </si>
  <si>
    <t>237</t>
  </si>
  <si>
    <t>242</t>
  </si>
  <si>
    <t>247</t>
  </si>
  <si>
    <t>250</t>
  </si>
  <si>
    <t>248</t>
  </si>
  <si>
    <t>203</t>
  </si>
  <si>
    <t>213</t>
  </si>
  <si>
    <t>218</t>
  </si>
  <si>
    <t>219</t>
  </si>
  <si>
    <t>17</t>
  </si>
  <si>
    <t>91320230022050000151</t>
  </si>
  <si>
    <t>91320235137050000151</t>
  </si>
  <si>
    <t>91320230024050000151</t>
  </si>
  <si>
    <t>91320235220050000151</t>
  </si>
  <si>
    <t>91320235084050000151</t>
  </si>
  <si>
    <t>91320235250050000151</t>
  </si>
  <si>
    <t>91320235280050000151</t>
  </si>
  <si>
    <t>91320235380050000151</t>
  </si>
  <si>
    <t>91320230013050000151</t>
  </si>
  <si>
    <t>91320235270050000151</t>
  </si>
  <si>
    <t>913.0113.0410024900. 244.101</t>
  </si>
  <si>
    <t>913.0113.0430024900. 244.101</t>
  </si>
  <si>
    <t>913.0113.0520024900. 244.101</t>
  </si>
  <si>
    <t>913.0705.0410000190.244.101</t>
  </si>
  <si>
    <t>913.0707.0430024260.323.101</t>
  </si>
  <si>
    <t>913.0707.0430072200.244.316</t>
  </si>
  <si>
    <t>913.0707.0430072200.321.316</t>
  </si>
  <si>
    <t>913.0707.0430072200.323.316</t>
  </si>
  <si>
    <t>913.1001.0410010050.244.101</t>
  </si>
  <si>
    <t>913.1001.0410010050.312.101</t>
  </si>
  <si>
    <t>913.1002.0440000590.611.101</t>
  </si>
  <si>
    <t>913.1002.0440072260.611.316</t>
  </si>
  <si>
    <t>913.1003.0410051370. 244.416.17-798</t>
  </si>
  <si>
    <t>913.1003.0410051370. 321.416.17-798</t>
  </si>
  <si>
    <t>216</t>
  </si>
  <si>
    <t>913.1003.0410052200.244.416.17-211</t>
  </si>
  <si>
    <t>913.1003.0410052200.321.416.17-211</t>
  </si>
  <si>
    <t>913.1003.0410052500.244.416.17-887</t>
  </si>
  <si>
    <t>913.1003.0410052500.321.416.17-887</t>
  </si>
  <si>
    <t>913.1003.0410072050.321.316</t>
  </si>
  <si>
    <t>913.1003.0410072050.323.316</t>
  </si>
  <si>
    <t>913.1003.0410072060.323.316</t>
  </si>
  <si>
    <t>913.1003.0410072070.244.316</t>
  </si>
  <si>
    <t>913.1003.0410072070.321.316</t>
  </si>
  <si>
    <t>913.1003.0410072070.323.316</t>
  </si>
  <si>
    <t>913.1003.0410072080.244.316</t>
  </si>
  <si>
    <t>913.1003.0410072080.321.316</t>
  </si>
  <si>
    <t>913.1003.0410072080.323.316</t>
  </si>
  <si>
    <t>913.1003.0410072090.244.316</t>
  </si>
  <si>
    <t>913.1003.0410072090.321.316</t>
  </si>
  <si>
    <t>913.1003.0410072100.244.316</t>
  </si>
  <si>
    <t>913.1003.0410072100.321.316</t>
  </si>
  <si>
    <t>913.1003.0410072120.244.316</t>
  </si>
  <si>
    <t>913.1003.0410072120.321.316</t>
  </si>
  <si>
    <t>913.1003.0430072150.244.316</t>
  </si>
  <si>
    <t>913.1003.0430072150.321.316</t>
  </si>
  <si>
    <t>913.1003.0430072160.244.316</t>
  </si>
  <si>
    <t>913.1003.0430072160.321.316</t>
  </si>
  <si>
    <t>913.1003.0430072170.244.316</t>
  </si>
  <si>
    <t>913.1003.0430072170.321.316</t>
  </si>
  <si>
    <t>913.1003.0430072210.244.316</t>
  </si>
  <si>
    <t>913.1003.0430072210.321.316</t>
  </si>
  <si>
    <t>913.1003.0430072240.244.316</t>
  </si>
  <si>
    <t>913.1003.0430072240.321.316</t>
  </si>
  <si>
    <t>913.1004.04300R0840.244.316</t>
  </si>
  <si>
    <t>913.1004.04300R0840.321.316</t>
  </si>
  <si>
    <t>913.1006. 0410072110. 121.316</t>
  </si>
  <si>
    <t>913.1006. 0410072110. 122.316</t>
  </si>
  <si>
    <t>913.1006. 0410072110. 129.316</t>
  </si>
  <si>
    <t>913.1006. 0410072110. 244.316</t>
  </si>
  <si>
    <t>913.1006. 0410072110. 852.316</t>
  </si>
  <si>
    <t>913.1006.0410000190. 244.101</t>
  </si>
  <si>
    <t>913.1006.0410000110. 129.101</t>
  </si>
  <si>
    <t>913.1006.0410000110. 122.101</t>
  </si>
  <si>
    <t>913.1006.0410000110. 121.101</t>
  </si>
  <si>
    <t>913.1004.04300R0840.321.416 17-168</t>
  </si>
  <si>
    <t>913.1004.0430052700.321.416.17-191</t>
  </si>
  <si>
    <t>913.1004.0430053800.321.416. 17-884</t>
  </si>
  <si>
    <t>913.1003.0520052800.321.416.17-180</t>
  </si>
  <si>
    <t>913.1003.0520052800.244.416.17-180</t>
  </si>
  <si>
    <t>913.1006. 04100S4120. 244.112</t>
  </si>
  <si>
    <t>913.1006. 04100S4120. 244.317</t>
  </si>
  <si>
    <t>913.1003.0410072050.244.316</t>
  </si>
  <si>
    <t>91320229999050000151</t>
  </si>
  <si>
    <t>91321960010050000151</t>
  </si>
  <si>
    <t>913.0113.0410099990. 851.101</t>
  </si>
  <si>
    <t>913.1003.9910091100.321.111</t>
  </si>
  <si>
    <t>913.1006. 0410072110. 853.316</t>
  </si>
  <si>
    <t>Уплата иных платежей</t>
  </si>
  <si>
    <t>264</t>
  </si>
  <si>
    <t>265</t>
  </si>
  <si>
    <t>266</t>
  </si>
  <si>
    <t>913.1003.0430072210.323.316</t>
  </si>
  <si>
    <t>913.1003.9910091100.244.111</t>
  </si>
  <si>
    <t>267</t>
  </si>
  <si>
    <t xml:space="preserve"> на 1 сентября</t>
  </si>
  <si>
    <t>01.09.2017</t>
  </si>
  <si>
    <t>214</t>
  </si>
  <si>
    <t>268</t>
  </si>
  <si>
    <t>913.1002.9910071180.612.315</t>
  </si>
  <si>
    <t>91320249999050000151</t>
  </si>
  <si>
    <t>01</t>
  </si>
  <si>
    <t>сентября</t>
  </si>
  <si>
    <t>Прочие межбюджетные трансферты,передаваемые бюджетам муниципальных районов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</si>
</sst>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7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20"/>
      <name val="Arial"/>
      <family val="2"/>
    </font>
    <font>
      <sz val="8"/>
      <name val="Arial Cyr"/>
      <family val="0"/>
    </font>
    <font>
      <sz val="10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7" fillId="0" borderId="12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9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right"/>
    </xf>
    <xf numFmtId="0" fontId="10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 horizontal="left"/>
    </xf>
    <xf numFmtId="0" fontId="12" fillId="0" borderId="0" xfId="0" applyNumberFormat="1" applyFont="1" applyAlignment="1">
      <alignment horizontal="center" vertical="top"/>
    </xf>
    <xf numFmtId="0" fontId="12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right" vertical="center"/>
    </xf>
    <xf numFmtId="49" fontId="10" fillId="0" borderId="0" xfId="0" applyNumberFormat="1" applyFont="1" applyAlignment="1">
      <alignment horizontal="right" vertical="center"/>
    </xf>
    <xf numFmtId="0" fontId="1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4" fontId="7" fillId="0" borderId="13" xfId="0" applyNumberFormat="1" applyFont="1" applyFill="1" applyBorder="1" applyAlignment="1">
      <alignment/>
    </xf>
    <xf numFmtId="0" fontId="1" fillId="0" borderId="14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49" fontId="8" fillId="0" borderId="16" xfId="0" applyNumberFormat="1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49" fontId="8" fillId="0" borderId="18" xfId="0" applyNumberFormat="1" applyFont="1" applyFill="1" applyBorder="1" applyAlignment="1">
      <alignment horizontal="center"/>
    </xf>
    <xf numFmtId="4" fontId="8" fillId="0" borderId="12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4" fontId="8" fillId="0" borderId="19" xfId="0" applyNumberFormat="1" applyFont="1" applyFill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4" fontId="7" fillId="0" borderId="21" xfId="0" applyNumberFormat="1" applyFont="1" applyFill="1" applyBorder="1" applyAlignment="1">
      <alignment horizontal="center"/>
    </xf>
    <xf numFmtId="4" fontId="7" fillId="0" borderId="12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left" wrapText="1"/>
    </xf>
    <xf numFmtId="0" fontId="1" fillId="0" borderId="24" xfId="0" applyFont="1" applyFill="1" applyBorder="1" applyAlignment="1">
      <alignment horizontal="left" wrapText="1"/>
    </xf>
    <xf numFmtId="4" fontId="7" fillId="0" borderId="10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left"/>
    </xf>
    <xf numFmtId="49" fontId="1" fillId="0" borderId="17" xfId="0" applyNumberFormat="1" applyFont="1" applyFill="1" applyBorder="1" applyAlignment="1">
      <alignment horizontal="left"/>
    </xf>
    <xf numFmtId="49" fontId="1" fillId="0" borderId="18" xfId="0" applyNumberFormat="1" applyFont="1" applyFill="1" applyBorder="1" applyAlignment="1">
      <alignment horizontal="left"/>
    </xf>
    <xf numFmtId="49" fontId="7" fillId="0" borderId="23" xfId="0" applyNumberFormat="1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4" fontId="7" fillId="0" borderId="23" xfId="0" applyNumberFormat="1" applyFont="1" applyFill="1" applyBorder="1" applyAlignment="1">
      <alignment horizontal="center"/>
    </xf>
    <xf numFmtId="4" fontId="7" fillId="0" borderId="17" xfId="0" applyNumberFormat="1" applyFont="1" applyFill="1" applyBorder="1" applyAlignment="1">
      <alignment horizontal="center"/>
    </xf>
    <xf numFmtId="4" fontId="7" fillId="0" borderId="18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" fontId="8" fillId="0" borderId="23" xfId="0" applyNumberFormat="1" applyFont="1" applyFill="1" applyBorder="1" applyAlignment="1">
      <alignment horizontal="center"/>
    </xf>
    <xf numFmtId="4" fontId="8" fillId="0" borderId="17" xfId="0" applyNumberFormat="1" applyFont="1" applyFill="1" applyBorder="1" applyAlignment="1">
      <alignment horizontal="center"/>
    </xf>
    <xf numFmtId="4" fontId="8" fillId="0" borderId="18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49" fontId="8" fillId="0" borderId="26" xfId="0" applyNumberFormat="1" applyFont="1" applyFill="1" applyBorder="1" applyAlignment="1">
      <alignment horizontal="center"/>
    </xf>
    <xf numFmtId="4" fontId="8" fillId="0" borderId="27" xfId="0" applyNumberFormat="1" applyFont="1" applyFill="1" applyBorder="1" applyAlignment="1">
      <alignment horizontal="center"/>
    </xf>
    <xf numFmtId="0" fontId="7" fillId="0" borderId="28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4" fontId="8" fillId="0" borderId="29" xfId="0" applyNumberFormat="1" applyFont="1" applyFill="1" applyBorder="1" applyAlignment="1">
      <alignment horizontal="center"/>
    </xf>
    <xf numFmtId="4" fontId="8" fillId="0" borderId="30" xfId="0" applyNumberFormat="1" applyFont="1" applyFill="1" applyBorder="1" applyAlignment="1">
      <alignment horizontal="center"/>
    </xf>
    <xf numFmtId="4" fontId="8" fillId="0" borderId="31" xfId="0" applyNumberFormat="1" applyFont="1" applyFill="1" applyBorder="1" applyAlignment="1">
      <alignment horizontal="center"/>
    </xf>
    <xf numFmtId="4" fontId="8" fillId="0" borderId="22" xfId="0" applyNumberFormat="1" applyFont="1" applyFill="1" applyBorder="1" applyAlignment="1">
      <alignment horizontal="center"/>
    </xf>
    <xf numFmtId="4" fontId="8" fillId="0" borderId="32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2" fontId="7" fillId="0" borderId="33" xfId="0" applyNumberFormat="1" applyFont="1" applyFill="1" applyBorder="1" applyAlignment="1">
      <alignment horizontal="center"/>
    </xf>
    <xf numFmtId="0" fontId="7" fillId="0" borderId="23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4" fontId="8" fillId="33" borderId="19" xfId="0" applyNumberFormat="1" applyFont="1" applyFill="1" applyBorder="1" applyAlignment="1">
      <alignment horizontal="center"/>
    </xf>
    <xf numFmtId="0" fontId="7" fillId="0" borderId="18" xfId="0" applyFont="1" applyBorder="1" applyAlignment="1">
      <alignment horizontal="center" vertical="top" wrapText="1"/>
    </xf>
    <xf numFmtId="0" fontId="7" fillId="0" borderId="34" xfId="0" applyFont="1" applyBorder="1" applyAlignment="1">
      <alignment horizontal="center" vertical="top" wrapText="1"/>
    </xf>
    <xf numFmtId="0" fontId="7" fillId="0" borderId="35" xfId="0" applyFont="1" applyBorder="1" applyAlignment="1">
      <alignment horizontal="center" vertical="top" wrapText="1"/>
    </xf>
    <xf numFmtId="0" fontId="7" fillId="0" borderId="36" xfId="0" applyFont="1" applyBorder="1" applyAlignment="1">
      <alignment horizontal="center" vertical="top" wrapText="1"/>
    </xf>
    <xf numFmtId="0" fontId="7" fillId="0" borderId="37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2" fontId="7" fillId="0" borderId="23" xfId="0" applyNumberFormat="1" applyFont="1" applyFill="1" applyBorder="1" applyAlignment="1">
      <alignment horizontal="center"/>
    </xf>
    <xf numFmtId="2" fontId="7" fillId="0" borderId="17" xfId="0" applyNumberFormat="1" applyFont="1" applyFill="1" applyBorder="1" applyAlignment="1">
      <alignment horizontal="center"/>
    </xf>
    <xf numFmtId="2" fontId="7" fillId="0" borderId="18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left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4" fontId="7" fillId="0" borderId="38" xfId="0" applyNumberFormat="1" applyFont="1" applyFill="1" applyBorder="1" applyAlignment="1">
      <alignment horizontal="center"/>
    </xf>
    <xf numFmtId="4" fontId="7" fillId="0" borderId="39" xfId="0" applyNumberFormat="1" applyFont="1" applyFill="1" applyBorder="1" applyAlignment="1">
      <alignment horizontal="center"/>
    </xf>
    <xf numFmtId="4" fontId="7" fillId="0" borderId="40" xfId="0" applyNumberFormat="1" applyFont="1" applyFill="1" applyBorder="1" applyAlignment="1">
      <alignment horizontal="center"/>
    </xf>
    <xf numFmtId="4" fontId="7" fillId="0" borderId="41" xfId="0" applyNumberFormat="1" applyFont="1" applyFill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9" fontId="7" fillId="0" borderId="39" xfId="0" applyNumberFormat="1" applyFont="1" applyFill="1" applyBorder="1" applyAlignment="1">
      <alignment horizontal="center"/>
    </xf>
    <xf numFmtId="49" fontId="7" fillId="0" borderId="40" xfId="0" applyNumberFormat="1" applyFont="1" applyFill="1" applyBorder="1" applyAlignment="1">
      <alignment horizontal="center"/>
    </xf>
    <xf numFmtId="49" fontId="7" fillId="0" borderId="41" xfId="0" applyNumberFormat="1" applyFont="1" applyFill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49" fontId="1" fillId="0" borderId="44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9" fontId="1" fillId="0" borderId="45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3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7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7" fillId="0" borderId="34" xfId="0" applyFont="1" applyBorder="1" applyAlignment="1">
      <alignment horizontal="center" vertical="top"/>
    </xf>
    <xf numFmtId="0" fontId="7" fillId="0" borderId="35" xfId="0" applyFont="1" applyBorder="1" applyAlignment="1">
      <alignment horizontal="center" vertical="top"/>
    </xf>
    <xf numFmtId="0" fontId="7" fillId="0" borderId="36" xfId="0" applyFont="1" applyBorder="1" applyAlignment="1">
      <alignment horizontal="center" vertical="top"/>
    </xf>
    <xf numFmtId="0" fontId="1" fillId="0" borderId="14" xfId="0" applyFont="1" applyBorder="1" applyAlignment="1">
      <alignment horizontal="left" indent="2"/>
    </xf>
    <xf numFmtId="49" fontId="8" fillId="0" borderId="25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8" fillId="0" borderId="51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1" fillId="0" borderId="52" xfId="0" applyFont="1" applyBorder="1" applyAlignment="1">
      <alignment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/>
    </xf>
    <xf numFmtId="4" fontId="8" fillId="0" borderId="53" xfId="0" applyNumberFormat="1" applyFont="1" applyFill="1" applyBorder="1" applyAlignment="1">
      <alignment horizontal="center"/>
    </xf>
    <xf numFmtId="4" fontId="8" fillId="0" borderId="5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49" fontId="8" fillId="0" borderId="55" xfId="0" applyNumberFormat="1" applyFont="1" applyFill="1" applyBorder="1" applyAlignment="1">
      <alignment horizontal="center"/>
    </xf>
    <xf numFmtId="49" fontId="8" fillId="0" borderId="53" xfId="0" applyNumberFormat="1" applyFont="1" applyFill="1" applyBorder="1" applyAlignment="1">
      <alignment horizontal="center"/>
    </xf>
    <xf numFmtId="4" fontId="8" fillId="0" borderId="56" xfId="0" applyNumberFormat="1" applyFont="1" applyFill="1" applyBorder="1" applyAlignment="1">
      <alignment horizontal="center"/>
    </xf>
    <xf numFmtId="4" fontId="8" fillId="0" borderId="21" xfId="0" applyNumberFormat="1" applyFont="1" applyFill="1" applyBorder="1" applyAlignment="1">
      <alignment horizontal="center"/>
    </xf>
    <xf numFmtId="164" fontId="8" fillId="0" borderId="12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4" fontId="8" fillId="0" borderId="38" xfId="0" applyNumberFormat="1" applyFont="1" applyFill="1" applyBorder="1" applyAlignment="1">
      <alignment horizontal="center"/>
    </xf>
    <xf numFmtId="0" fontId="10" fillId="0" borderId="57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/>
    </xf>
    <xf numFmtId="0" fontId="10" fillId="0" borderId="58" xfId="0" applyNumberFormat="1" applyFont="1" applyBorder="1" applyAlignment="1">
      <alignment horizontal="center" vertical="center"/>
    </xf>
    <xf numFmtId="0" fontId="10" fillId="0" borderId="59" xfId="0" applyNumberFormat="1" applyFont="1" applyBorder="1" applyAlignment="1">
      <alignment horizontal="center" vertical="center"/>
    </xf>
    <xf numFmtId="0" fontId="10" fillId="0" borderId="60" xfId="0" applyNumberFormat="1" applyFont="1" applyBorder="1" applyAlignment="1">
      <alignment horizontal="center" vertical="center"/>
    </xf>
    <xf numFmtId="0" fontId="10" fillId="0" borderId="61" xfId="0" applyNumberFormat="1" applyFont="1" applyBorder="1" applyAlignment="1">
      <alignment horizontal="center" vertical="center"/>
    </xf>
    <xf numFmtId="0" fontId="10" fillId="0" borderId="62" xfId="0" applyNumberFormat="1" applyFont="1" applyBorder="1" applyAlignment="1">
      <alignment horizontal="center" vertical="center"/>
    </xf>
    <xf numFmtId="0" fontId="10" fillId="0" borderId="63" xfId="0" applyNumberFormat="1" applyFont="1" applyBorder="1" applyAlignment="1">
      <alignment horizontal="left"/>
    </xf>
    <xf numFmtId="0" fontId="10" fillId="0" borderId="64" xfId="0" applyNumberFormat="1" applyFont="1" applyBorder="1" applyAlignment="1">
      <alignment horizontal="left"/>
    </xf>
    <xf numFmtId="0" fontId="10" fillId="0" borderId="27" xfId="0" applyNumberFormat="1" applyFont="1" applyBorder="1" applyAlignment="1">
      <alignment horizontal="center" vertical="center"/>
    </xf>
    <xf numFmtId="0" fontId="10" fillId="0" borderId="65" xfId="0" applyNumberFormat="1" applyFont="1" applyBorder="1" applyAlignment="1">
      <alignment horizontal="center" vertical="center"/>
    </xf>
    <xf numFmtId="0" fontId="10" fillId="0" borderId="66" xfId="0" applyNumberFormat="1" applyFont="1" applyBorder="1" applyAlignment="1">
      <alignment horizontal="center" vertical="center"/>
    </xf>
    <xf numFmtId="0" fontId="10" fillId="0" borderId="67" xfId="0" applyNumberFormat="1" applyFont="1" applyBorder="1" applyAlignment="1">
      <alignment horizontal="center" vertical="center"/>
    </xf>
    <xf numFmtId="0" fontId="10" fillId="0" borderId="19" xfId="0" applyNumberFormat="1" applyFont="1" applyBorder="1" applyAlignment="1">
      <alignment horizontal="right"/>
    </xf>
    <xf numFmtId="2" fontId="10" fillId="0" borderId="19" xfId="0" applyNumberFormat="1" applyFont="1" applyBorder="1" applyAlignment="1">
      <alignment horizontal="right"/>
    </xf>
    <xf numFmtId="0" fontId="10" fillId="0" borderId="68" xfId="0" applyNumberFormat="1" applyFont="1" applyBorder="1" applyAlignment="1">
      <alignment horizontal="left" indent="1"/>
    </xf>
    <xf numFmtId="0" fontId="10" fillId="0" borderId="69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 indent="1"/>
    </xf>
    <xf numFmtId="0" fontId="10" fillId="0" borderId="70" xfId="0" applyNumberFormat="1" applyFont="1" applyBorder="1" applyAlignment="1">
      <alignment horizontal="left"/>
    </xf>
    <xf numFmtId="49" fontId="10" fillId="0" borderId="71" xfId="0" applyNumberFormat="1" applyFont="1" applyBorder="1" applyAlignment="1">
      <alignment horizontal="center"/>
    </xf>
    <xf numFmtId="49" fontId="10" fillId="0" borderId="63" xfId="0" applyNumberFormat="1" applyFont="1" applyBorder="1" applyAlignment="1">
      <alignment horizontal="left"/>
    </xf>
    <xf numFmtId="49" fontId="10" fillId="0" borderId="19" xfId="0" applyNumberFormat="1" applyFont="1" applyBorder="1" applyAlignment="1">
      <alignment horizontal="center"/>
    </xf>
    <xf numFmtId="49" fontId="10" fillId="0" borderId="72" xfId="0" applyNumberFormat="1" applyFont="1" applyBorder="1" applyAlignment="1">
      <alignment horizontal="center"/>
    </xf>
    <xf numFmtId="49" fontId="10" fillId="0" borderId="73" xfId="0" applyNumberFormat="1" applyFont="1" applyBorder="1" applyAlignment="1">
      <alignment horizontal="center"/>
    </xf>
    <xf numFmtId="49" fontId="10" fillId="0" borderId="66" xfId="0" applyNumberFormat="1" applyFont="1" applyBorder="1" applyAlignment="1">
      <alignment horizontal="center"/>
    </xf>
    <xf numFmtId="4" fontId="10" fillId="0" borderId="19" xfId="0" applyNumberFormat="1" applyFont="1" applyBorder="1" applyAlignment="1">
      <alignment horizontal="right"/>
    </xf>
    <xf numFmtId="0" fontId="10" fillId="0" borderId="19" xfId="0" applyNumberFormat="1" applyFont="1" applyBorder="1" applyAlignment="1">
      <alignment horizontal="center"/>
    </xf>
    <xf numFmtId="4" fontId="10" fillId="0" borderId="74" xfId="0" applyNumberFormat="1" applyFont="1" applyBorder="1" applyAlignment="1">
      <alignment horizontal="right"/>
    </xf>
    <xf numFmtId="0" fontId="10" fillId="0" borderId="74" xfId="0" applyNumberFormat="1" applyFont="1" applyBorder="1" applyAlignment="1">
      <alignment horizontal="center"/>
    </xf>
    <xf numFmtId="0" fontId="10" fillId="0" borderId="19" xfId="0" applyNumberFormat="1" applyFont="1" applyBorder="1" applyAlignment="1">
      <alignment horizontal="center" vertical="center"/>
    </xf>
    <xf numFmtId="49" fontId="10" fillId="0" borderId="75" xfId="0" applyNumberFormat="1" applyFont="1" applyBorder="1" applyAlignment="1">
      <alignment horizontal="center"/>
    </xf>
    <xf numFmtId="49" fontId="10" fillId="0" borderId="76" xfId="0" applyNumberFormat="1" applyFont="1" applyBorder="1" applyAlignment="1">
      <alignment horizontal="center"/>
    </xf>
    <xf numFmtId="4" fontId="10" fillId="0" borderId="76" xfId="0" applyNumberFormat="1" applyFont="1" applyBorder="1" applyAlignment="1">
      <alignment horizontal="right"/>
    </xf>
    <xf numFmtId="2" fontId="10" fillId="0" borderId="76" xfId="0" applyNumberFormat="1" applyFont="1" applyBorder="1" applyAlignment="1">
      <alignment horizontal="right"/>
    </xf>
    <xf numFmtId="0" fontId="10" fillId="0" borderId="77" xfId="0" applyNumberFormat="1" applyFont="1" applyBorder="1" applyAlignment="1">
      <alignment horizontal="center" vertical="center"/>
    </xf>
    <xf numFmtId="0" fontId="10" fillId="0" borderId="78" xfId="0" applyNumberFormat="1" applyFont="1" applyBorder="1" applyAlignment="1">
      <alignment horizontal="right"/>
    </xf>
    <xf numFmtId="4" fontId="10" fillId="0" borderId="78" xfId="0" applyNumberFormat="1" applyFont="1" applyBorder="1" applyAlignment="1">
      <alignment horizontal="right"/>
    </xf>
    <xf numFmtId="0" fontId="10" fillId="0" borderId="79" xfId="0" applyNumberFormat="1" applyFont="1" applyBorder="1" applyAlignment="1">
      <alignment horizontal="center"/>
    </xf>
    <xf numFmtId="0" fontId="10" fillId="0" borderId="73" xfId="0" applyNumberFormat="1" applyFont="1" applyBorder="1" applyAlignment="1">
      <alignment horizontal="left"/>
    </xf>
    <xf numFmtId="49" fontId="10" fillId="0" borderId="80" xfId="0" applyNumberFormat="1" applyFont="1" applyBorder="1" applyAlignment="1">
      <alignment horizontal="center"/>
    </xf>
    <xf numFmtId="49" fontId="10" fillId="0" borderId="78" xfId="0" applyNumberFormat="1" applyFont="1" applyBorder="1" applyAlignment="1">
      <alignment horizontal="center"/>
    </xf>
    <xf numFmtId="0" fontId="10" fillId="0" borderId="78" xfId="0" applyNumberFormat="1" applyFont="1" applyBorder="1" applyAlignment="1">
      <alignment horizontal="center"/>
    </xf>
    <xf numFmtId="0" fontId="10" fillId="0" borderId="78" xfId="0" applyNumberFormat="1" applyFont="1" applyBorder="1" applyAlignment="1">
      <alignment horizontal="center" vertical="center"/>
    </xf>
    <xf numFmtId="0" fontId="10" fillId="0" borderId="68" xfId="0" applyNumberFormat="1" applyFont="1" applyBorder="1" applyAlignment="1">
      <alignment horizontal="left"/>
    </xf>
    <xf numFmtId="49" fontId="10" fillId="0" borderId="81" xfId="0" applyNumberFormat="1" applyFont="1" applyBorder="1" applyAlignment="1">
      <alignment horizontal="center"/>
    </xf>
    <xf numFmtId="49" fontId="10" fillId="0" borderId="27" xfId="0" applyNumberFormat="1" applyFont="1" applyBorder="1" applyAlignment="1">
      <alignment horizontal="center"/>
    </xf>
    <xf numFmtId="0" fontId="10" fillId="0" borderId="27" xfId="0" applyNumberFormat="1" applyFont="1" applyBorder="1" applyAlignment="1">
      <alignment horizontal="center"/>
    </xf>
    <xf numFmtId="4" fontId="10" fillId="0" borderId="27" xfId="0" applyNumberFormat="1" applyFont="1" applyBorder="1" applyAlignment="1">
      <alignment horizontal="right"/>
    </xf>
    <xf numFmtId="2" fontId="10" fillId="0" borderId="27" xfId="0" applyNumberFormat="1" applyFont="1" applyBorder="1" applyAlignment="1">
      <alignment horizontal="right"/>
    </xf>
    <xf numFmtId="2" fontId="10" fillId="0" borderId="27" xfId="0" applyNumberFormat="1" applyFont="1" applyBorder="1" applyAlignment="1">
      <alignment horizontal="center"/>
    </xf>
    <xf numFmtId="0" fontId="10" fillId="0" borderId="82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left"/>
    </xf>
    <xf numFmtId="2" fontId="10" fillId="0" borderId="19" xfId="0" applyNumberFormat="1" applyFont="1" applyBorder="1" applyAlignment="1">
      <alignment horizontal="center"/>
    </xf>
    <xf numFmtId="0" fontId="10" fillId="0" borderId="27" xfId="0" applyNumberFormat="1" applyFont="1" applyBorder="1" applyAlignment="1">
      <alignment horizontal="right"/>
    </xf>
    <xf numFmtId="2" fontId="10" fillId="0" borderId="78" xfId="0" applyNumberFormat="1" applyFont="1" applyBorder="1" applyAlignment="1">
      <alignment horizontal="right"/>
    </xf>
    <xf numFmtId="2" fontId="10" fillId="0" borderId="78" xfId="0" applyNumberFormat="1" applyFont="1" applyBorder="1" applyAlignment="1">
      <alignment horizontal="center"/>
    </xf>
    <xf numFmtId="0" fontId="10" fillId="0" borderId="69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top"/>
    </xf>
    <xf numFmtId="49" fontId="10" fillId="0" borderId="69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158"/>
  <sheetViews>
    <sheetView tabSelected="1" view="pageBreakPreview" zoomScale="120" zoomScaleSheetLayoutView="120" zoomScalePageLayoutView="0" workbookViewId="0" topLeftCell="AF112">
      <selection activeCell="BC115" sqref="BC115:BT115"/>
    </sheetView>
  </sheetViews>
  <sheetFormatPr defaultColWidth="0.875" defaultRowHeight="12.75"/>
  <cols>
    <col min="1" max="35" width="0.875" style="1" customWidth="1"/>
    <col min="36" max="36" width="3.25390625" style="1" customWidth="1"/>
    <col min="37" max="39" width="0.875" style="1" customWidth="1"/>
    <col min="40" max="40" width="2.125" style="1" customWidth="1"/>
    <col min="41" max="41" width="0.6171875" style="1" customWidth="1"/>
    <col min="42" max="42" width="0.875" style="1" hidden="1" customWidth="1"/>
    <col min="43" max="53" width="0.875" style="1" customWidth="1"/>
    <col min="54" max="54" width="24.875" style="1" customWidth="1"/>
    <col min="55" max="61" width="0.875" style="1" hidden="1" customWidth="1"/>
    <col min="62" max="62" width="0.37109375" style="1" hidden="1" customWidth="1"/>
    <col min="63" max="70" width="0.875" style="1" customWidth="1"/>
    <col min="71" max="71" width="0.74609375" style="1" customWidth="1"/>
    <col min="72" max="72" width="7.00390625" style="1" customWidth="1"/>
    <col min="73" max="84" width="0.875" style="1" customWidth="1"/>
    <col min="85" max="85" width="4.375" style="1" customWidth="1"/>
    <col min="86" max="100" width="0.875" style="1" customWidth="1"/>
    <col min="101" max="101" width="2.00390625" style="1" customWidth="1"/>
    <col min="102" max="109" width="0.875" style="1" customWidth="1"/>
    <col min="110" max="110" width="0.6171875" style="1" customWidth="1"/>
    <col min="111" max="112" width="0.875" style="1" hidden="1" customWidth="1"/>
    <col min="113" max="113" width="0.6171875" style="1" hidden="1" customWidth="1"/>
    <col min="114" max="114" width="0.875" style="1" hidden="1" customWidth="1"/>
    <col min="115" max="121" width="0.875" style="1" customWidth="1"/>
    <col min="122" max="122" width="0.74609375" style="1" customWidth="1"/>
    <col min="123" max="123" width="0.875" style="1" hidden="1" customWidth="1"/>
    <col min="124" max="124" width="0.74609375" style="1" hidden="1" customWidth="1"/>
    <col min="125" max="125" width="0.875" style="1" hidden="1" customWidth="1"/>
    <col min="126" max="126" width="0.74609375" style="1" hidden="1" customWidth="1"/>
    <col min="127" max="127" width="0.875" style="1" hidden="1" customWidth="1"/>
    <col min="128" max="139" width="0.875" style="1" customWidth="1"/>
    <col min="140" max="140" width="4.625" style="1" customWidth="1"/>
    <col min="141" max="152" width="0.875" style="1" customWidth="1"/>
    <col min="153" max="153" width="3.00390625" style="1" customWidth="1"/>
    <col min="154" max="163" width="0.875" style="1" customWidth="1"/>
    <col min="164" max="164" width="0.74609375" style="1" customWidth="1"/>
    <col min="165" max="165" width="0.875" style="1" customWidth="1"/>
    <col min="166" max="166" width="5.375" style="1" customWidth="1"/>
    <col min="167" max="16384" width="0.875" style="1" customWidth="1"/>
  </cols>
  <sheetData>
    <row r="1" spans="1:166" ht="15" customHeight="1">
      <c r="A1" s="115" t="s">
        <v>51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115"/>
      <c r="BV1" s="115"/>
      <c r="BW1" s="115"/>
      <c r="BX1" s="115"/>
      <c r="BY1" s="115"/>
      <c r="BZ1" s="115"/>
      <c r="CA1" s="115"/>
      <c r="CB1" s="115"/>
      <c r="CC1" s="115"/>
      <c r="CD1" s="115"/>
      <c r="CE1" s="115"/>
      <c r="CF1" s="115"/>
      <c r="CG1" s="115"/>
      <c r="CH1" s="115"/>
      <c r="CI1" s="115"/>
      <c r="CJ1" s="115"/>
      <c r="CK1" s="115"/>
      <c r="CL1" s="115"/>
      <c r="CM1" s="115"/>
      <c r="CN1" s="115"/>
      <c r="CO1" s="115"/>
      <c r="CP1" s="115"/>
      <c r="CQ1" s="115"/>
      <c r="CR1" s="115"/>
      <c r="CS1" s="115"/>
      <c r="CT1" s="115"/>
      <c r="CU1" s="115"/>
      <c r="CV1" s="115"/>
      <c r="CW1" s="115"/>
      <c r="CX1" s="115"/>
      <c r="CY1" s="115"/>
      <c r="CZ1" s="115"/>
      <c r="DA1" s="115"/>
      <c r="DB1" s="115"/>
      <c r="DC1" s="115"/>
      <c r="DD1" s="115"/>
      <c r="DE1" s="115"/>
      <c r="DF1" s="115"/>
      <c r="DG1" s="115"/>
      <c r="DH1" s="115"/>
      <c r="DI1" s="115"/>
      <c r="DJ1" s="115"/>
      <c r="DK1" s="115"/>
      <c r="DL1" s="115"/>
      <c r="DM1" s="115"/>
      <c r="DN1" s="115"/>
      <c r="DO1" s="115"/>
      <c r="DP1" s="115"/>
      <c r="DQ1" s="115"/>
      <c r="DR1" s="115"/>
      <c r="DS1" s="115"/>
      <c r="DT1" s="115"/>
      <c r="DU1" s="115"/>
      <c r="DV1" s="115"/>
      <c r="DW1" s="115"/>
      <c r="DX1" s="115"/>
      <c r="DY1" s="115"/>
      <c r="DZ1" s="115"/>
      <c r="EA1" s="115"/>
      <c r="EB1" s="115"/>
      <c r="EC1" s="115"/>
      <c r="ED1" s="115"/>
      <c r="EE1" s="115"/>
      <c r="EF1" s="115"/>
      <c r="EG1" s="115"/>
      <c r="EH1" s="115"/>
      <c r="EI1" s="115"/>
      <c r="EJ1" s="115"/>
      <c r="EK1" s="115"/>
      <c r="EL1" s="115"/>
      <c r="EM1" s="115"/>
      <c r="EN1" s="115"/>
      <c r="EO1" s="115"/>
      <c r="EP1" s="115"/>
      <c r="EQ1" s="115"/>
      <c r="ET1" s="123"/>
      <c r="EU1" s="123"/>
      <c r="EV1" s="123"/>
      <c r="EW1" s="123"/>
      <c r="EX1" s="123"/>
      <c r="EY1" s="123"/>
      <c r="EZ1" s="123"/>
      <c r="FA1" s="123"/>
      <c r="FB1" s="123"/>
      <c r="FC1" s="123"/>
      <c r="FD1" s="123"/>
      <c r="FE1" s="123"/>
      <c r="FF1" s="123"/>
      <c r="FG1" s="123"/>
      <c r="FH1" s="123"/>
      <c r="FI1" s="123"/>
      <c r="FJ1" s="123"/>
    </row>
    <row r="2" spans="1:166" ht="15" customHeight="1">
      <c r="A2" s="115" t="s">
        <v>52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  <c r="DH2" s="115"/>
      <c r="DI2" s="115"/>
      <c r="DJ2" s="115"/>
      <c r="DK2" s="115"/>
      <c r="DL2" s="115"/>
      <c r="DM2" s="115"/>
      <c r="DN2" s="115"/>
      <c r="DO2" s="115"/>
      <c r="DP2" s="115"/>
      <c r="DQ2" s="115"/>
      <c r="DR2" s="115"/>
      <c r="DS2" s="115"/>
      <c r="DT2" s="115"/>
      <c r="DU2" s="115"/>
      <c r="DV2" s="115"/>
      <c r="DW2" s="115"/>
      <c r="DX2" s="115"/>
      <c r="DY2" s="115"/>
      <c r="DZ2" s="115"/>
      <c r="EA2" s="115"/>
      <c r="EB2" s="115"/>
      <c r="EC2" s="115"/>
      <c r="ED2" s="115"/>
      <c r="EE2" s="115"/>
      <c r="EF2" s="115"/>
      <c r="EG2" s="115"/>
      <c r="EH2" s="115"/>
      <c r="EI2" s="115"/>
      <c r="EJ2" s="115"/>
      <c r="EK2" s="115"/>
      <c r="EL2" s="115"/>
      <c r="EM2" s="115"/>
      <c r="EN2" s="115"/>
      <c r="EO2" s="115"/>
      <c r="EP2" s="115"/>
      <c r="EQ2" s="115"/>
      <c r="ET2" s="123"/>
      <c r="EU2" s="123"/>
      <c r="EV2" s="123"/>
      <c r="EW2" s="123"/>
      <c r="EX2" s="123"/>
      <c r="EY2" s="123"/>
      <c r="EZ2" s="123"/>
      <c r="FA2" s="123"/>
      <c r="FB2" s="123"/>
      <c r="FC2" s="123"/>
      <c r="FD2" s="123"/>
      <c r="FE2" s="123"/>
      <c r="FF2" s="123"/>
      <c r="FG2" s="123"/>
      <c r="FH2" s="123"/>
      <c r="FI2" s="123"/>
      <c r="FJ2" s="123"/>
    </row>
    <row r="3" spans="1:166" ht="15" customHeight="1">
      <c r="A3" s="115" t="s">
        <v>53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5"/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5"/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5"/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5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</row>
    <row r="4" spans="1:166" ht="15" customHeight="1">
      <c r="A4" s="115" t="s">
        <v>54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/>
      <c r="DY4" s="115"/>
      <c r="DZ4" s="115"/>
      <c r="EA4" s="115"/>
      <c r="EB4" s="115"/>
      <c r="EC4" s="115"/>
      <c r="ED4" s="115"/>
      <c r="EE4" s="115"/>
      <c r="EF4" s="115"/>
      <c r="EG4" s="115"/>
      <c r="EH4" s="115"/>
      <c r="EI4" s="115"/>
      <c r="EJ4" s="115"/>
      <c r="EK4" s="115"/>
      <c r="EL4" s="115"/>
      <c r="EM4" s="115"/>
      <c r="EN4" s="115"/>
      <c r="EO4" s="115"/>
      <c r="EP4" s="115"/>
      <c r="EQ4" s="115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</row>
    <row r="5" spans="1:166" ht="1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T5" s="114" t="s">
        <v>179</v>
      </c>
      <c r="EU5" s="114"/>
      <c r="EV5" s="114"/>
      <c r="EW5" s="114"/>
      <c r="EX5" s="114"/>
      <c r="EY5" s="114"/>
      <c r="EZ5" s="114"/>
      <c r="FA5" s="114"/>
      <c r="FB5" s="114"/>
      <c r="FC5" s="114"/>
      <c r="FD5" s="114"/>
      <c r="FE5" s="114"/>
      <c r="FF5" s="114"/>
      <c r="FG5" s="114"/>
      <c r="FH5" s="114"/>
      <c r="FI5" s="114"/>
      <c r="FJ5" s="114"/>
    </row>
    <row r="6" spans="147:166" ht="15" customHeight="1">
      <c r="EQ6" s="2" t="s">
        <v>1</v>
      </c>
      <c r="ET6" s="120" t="s">
        <v>21</v>
      </c>
      <c r="EU6" s="121"/>
      <c r="EV6" s="121"/>
      <c r="EW6" s="121"/>
      <c r="EX6" s="121"/>
      <c r="EY6" s="121"/>
      <c r="EZ6" s="121"/>
      <c r="FA6" s="121"/>
      <c r="FB6" s="121"/>
      <c r="FC6" s="121"/>
      <c r="FD6" s="121"/>
      <c r="FE6" s="121"/>
      <c r="FF6" s="121"/>
      <c r="FG6" s="121"/>
      <c r="FH6" s="121"/>
      <c r="FI6" s="121"/>
      <c r="FJ6" s="122"/>
    </row>
    <row r="7" spans="60:166" ht="15" customHeight="1">
      <c r="BH7" s="2" t="s">
        <v>2</v>
      </c>
      <c r="BJ7" s="124" t="s">
        <v>291</v>
      </c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5">
        <v>201</v>
      </c>
      <c r="CF7" s="125"/>
      <c r="CG7" s="125"/>
      <c r="CH7" s="125"/>
      <c r="CI7" s="125"/>
      <c r="CJ7" s="129">
        <v>7</v>
      </c>
      <c r="CK7" s="129"/>
      <c r="CM7" s="1" t="s">
        <v>3</v>
      </c>
      <c r="EQ7" s="2" t="s">
        <v>0</v>
      </c>
      <c r="ET7" s="126" t="s">
        <v>292</v>
      </c>
      <c r="EU7" s="127"/>
      <c r="EV7" s="127"/>
      <c r="EW7" s="127"/>
      <c r="EX7" s="127"/>
      <c r="EY7" s="127"/>
      <c r="EZ7" s="127"/>
      <c r="FA7" s="127"/>
      <c r="FB7" s="127"/>
      <c r="FC7" s="127"/>
      <c r="FD7" s="127"/>
      <c r="FE7" s="127"/>
      <c r="FF7" s="127"/>
      <c r="FG7" s="127"/>
      <c r="FH7" s="127"/>
      <c r="FI7" s="127"/>
      <c r="FJ7" s="128"/>
    </row>
    <row r="8" spans="1:166" ht="46.5" customHeight="1">
      <c r="A8" s="142" t="s">
        <v>50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1"/>
      <c r="BD8" s="11"/>
      <c r="BE8" s="11"/>
      <c r="BF8" s="11"/>
      <c r="BG8" s="11"/>
      <c r="BH8" s="11"/>
      <c r="BI8" s="11"/>
      <c r="BJ8" s="11"/>
      <c r="BK8" s="130" t="s">
        <v>55</v>
      </c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0"/>
      <c r="DB8" s="130"/>
      <c r="DC8" s="130"/>
      <c r="DD8" s="130"/>
      <c r="DE8" s="130"/>
      <c r="DF8" s="130"/>
      <c r="DG8" s="130"/>
      <c r="DH8" s="130"/>
      <c r="DI8" s="130"/>
      <c r="DJ8" s="130"/>
      <c r="DK8" s="130"/>
      <c r="DL8" s="130"/>
      <c r="DM8" s="130"/>
      <c r="DN8" s="130"/>
      <c r="DO8" s="130"/>
      <c r="DP8" s="130"/>
      <c r="DQ8" s="130"/>
      <c r="DR8" s="130"/>
      <c r="DS8" s="130"/>
      <c r="DT8" s="130"/>
      <c r="DU8" s="130"/>
      <c r="DV8" s="130"/>
      <c r="DW8" s="130"/>
      <c r="DX8" s="130"/>
      <c r="DY8" s="130"/>
      <c r="DZ8" s="130"/>
      <c r="EA8" s="130"/>
      <c r="EB8" s="130"/>
      <c r="EC8" s="130"/>
      <c r="EQ8" s="2" t="s">
        <v>11</v>
      </c>
      <c r="ET8" s="131" t="s">
        <v>56</v>
      </c>
      <c r="EU8" s="132"/>
      <c r="EV8" s="132"/>
      <c r="EW8" s="132"/>
      <c r="EX8" s="132"/>
      <c r="EY8" s="132"/>
      <c r="EZ8" s="132"/>
      <c r="FA8" s="132"/>
      <c r="FB8" s="132"/>
      <c r="FC8" s="132"/>
      <c r="FD8" s="132"/>
      <c r="FE8" s="132"/>
      <c r="FF8" s="132"/>
      <c r="FG8" s="132"/>
      <c r="FH8" s="132"/>
      <c r="FI8" s="132"/>
      <c r="FJ8" s="133"/>
    </row>
    <row r="9" spans="1:166" ht="15" customHeight="1">
      <c r="A9" s="1" t="s">
        <v>4</v>
      </c>
      <c r="V9" s="129" t="s">
        <v>63</v>
      </c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129"/>
      <c r="CV9" s="129"/>
      <c r="CW9" s="129"/>
      <c r="CX9" s="129"/>
      <c r="CY9" s="129"/>
      <c r="CZ9" s="129"/>
      <c r="DA9" s="129"/>
      <c r="DB9" s="129"/>
      <c r="DC9" s="129"/>
      <c r="DD9" s="129"/>
      <c r="DE9" s="129"/>
      <c r="DF9" s="129"/>
      <c r="DG9" s="129"/>
      <c r="DH9" s="129"/>
      <c r="DI9" s="129"/>
      <c r="DJ9" s="129"/>
      <c r="DK9" s="129"/>
      <c r="DL9" s="129"/>
      <c r="DM9" s="129"/>
      <c r="DN9" s="129"/>
      <c r="DO9" s="129"/>
      <c r="DP9" s="129"/>
      <c r="DQ9" s="129"/>
      <c r="DR9" s="129"/>
      <c r="DS9" s="129"/>
      <c r="DT9" s="129"/>
      <c r="DU9" s="129"/>
      <c r="DV9" s="129"/>
      <c r="DW9" s="129"/>
      <c r="DX9" s="129"/>
      <c r="DY9" s="129"/>
      <c r="DZ9" s="129"/>
      <c r="EA9" s="129"/>
      <c r="EB9" s="129"/>
      <c r="EG9" s="144" t="s">
        <v>47</v>
      </c>
      <c r="EH9" s="145"/>
      <c r="EI9" s="145"/>
      <c r="EJ9" s="145"/>
      <c r="EK9" s="145"/>
      <c r="EL9" s="145"/>
      <c r="EM9" s="145"/>
      <c r="EN9" s="145"/>
      <c r="EO9" s="145"/>
      <c r="EP9" s="145"/>
      <c r="EQ9" s="145"/>
      <c r="ET9" s="126" t="s">
        <v>57</v>
      </c>
      <c r="EU9" s="127"/>
      <c r="EV9" s="127"/>
      <c r="EW9" s="127"/>
      <c r="EX9" s="127"/>
      <c r="EY9" s="127"/>
      <c r="EZ9" s="127"/>
      <c r="FA9" s="127"/>
      <c r="FB9" s="127"/>
      <c r="FC9" s="127"/>
      <c r="FD9" s="127"/>
      <c r="FE9" s="127"/>
      <c r="FF9" s="127"/>
      <c r="FG9" s="127"/>
      <c r="FH9" s="127"/>
      <c r="FI9" s="127"/>
      <c r="FJ9" s="128"/>
    </row>
    <row r="10" spans="1:166" ht="15" customHeight="1">
      <c r="A10" s="1" t="s">
        <v>48</v>
      </c>
      <c r="P10" s="144" t="s">
        <v>177</v>
      </c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4"/>
      <c r="CS10" s="144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4"/>
      <c r="DF10" s="144"/>
      <c r="DG10" s="144"/>
      <c r="DH10" s="144"/>
      <c r="DI10" s="144"/>
      <c r="DJ10" s="144"/>
      <c r="DK10" s="144"/>
      <c r="DL10" s="144"/>
      <c r="DM10" s="144"/>
      <c r="DN10" s="144"/>
      <c r="DO10" s="144"/>
      <c r="DP10" s="144"/>
      <c r="DQ10" s="144"/>
      <c r="DR10" s="144"/>
      <c r="DS10" s="144"/>
      <c r="DT10" s="144"/>
      <c r="DU10" s="144"/>
      <c r="DV10" s="144"/>
      <c r="DW10" s="144"/>
      <c r="DX10" s="144"/>
      <c r="DY10" s="144"/>
      <c r="DZ10" s="144"/>
      <c r="EA10" s="144"/>
      <c r="EB10" s="144"/>
      <c r="EC10" s="144"/>
      <c r="EG10" s="137" t="s">
        <v>176</v>
      </c>
      <c r="EH10" s="138"/>
      <c r="EI10" s="138"/>
      <c r="EJ10" s="138"/>
      <c r="EK10" s="138"/>
      <c r="EL10" s="138"/>
      <c r="EM10" s="138"/>
      <c r="EN10" s="138"/>
      <c r="EO10" s="138"/>
      <c r="EP10" s="138"/>
      <c r="EQ10" s="138"/>
      <c r="ER10" s="5"/>
      <c r="ET10" s="126" t="s">
        <v>171</v>
      </c>
      <c r="EU10" s="127"/>
      <c r="EV10" s="127"/>
      <c r="EW10" s="127"/>
      <c r="EX10" s="127"/>
      <c r="EY10" s="127"/>
      <c r="EZ10" s="127"/>
      <c r="FA10" s="127"/>
      <c r="FB10" s="127"/>
      <c r="FC10" s="127"/>
      <c r="FD10" s="127"/>
      <c r="FE10" s="127"/>
      <c r="FF10" s="127"/>
      <c r="FG10" s="127"/>
      <c r="FH10" s="127"/>
      <c r="FI10" s="127"/>
      <c r="FJ10" s="128"/>
    </row>
    <row r="11" spans="16:166" ht="15" customHeight="1"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G11" s="31"/>
      <c r="EH11" s="33"/>
      <c r="EI11" s="33"/>
      <c r="EJ11" s="146"/>
      <c r="EK11" s="146"/>
      <c r="EL11" s="146"/>
      <c r="EM11" s="146"/>
      <c r="EN11" s="146"/>
      <c r="EO11" s="146"/>
      <c r="EP11" s="146"/>
      <c r="EQ11" s="146"/>
      <c r="ER11" s="146"/>
      <c r="ES11" s="147"/>
      <c r="ET11" s="126" t="s">
        <v>43</v>
      </c>
      <c r="EU11" s="127"/>
      <c r="EV11" s="127"/>
      <c r="EW11" s="127"/>
      <c r="EX11" s="127"/>
      <c r="EY11" s="127"/>
      <c r="EZ11" s="127"/>
      <c r="FA11" s="127"/>
      <c r="FB11" s="127"/>
      <c r="FC11" s="127"/>
      <c r="FD11" s="127"/>
      <c r="FE11" s="127"/>
      <c r="FF11" s="127"/>
      <c r="FG11" s="127"/>
      <c r="FH11" s="127"/>
      <c r="FI11" s="127"/>
      <c r="FJ11" s="128"/>
    </row>
    <row r="12" spans="1:166" ht="21.75" customHeight="1" thickBot="1">
      <c r="A12" s="1" t="s">
        <v>5</v>
      </c>
      <c r="EQ12" s="2" t="s">
        <v>6</v>
      </c>
      <c r="ET12" s="139">
        <v>383</v>
      </c>
      <c r="EU12" s="140"/>
      <c r="EV12" s="140"/>
      <c r="EW12" s="140"/>
      <c r="EX12" s="140"/>
      <c r="EY12" s="140"/>
      <c r="EZ12" s="140"/>
      <c r="FA12" s="140"/>
      <c r="FB12" s="140"/>
      <c r="FC12" s="140"/>
      <c r="FD12" s="140"/>
      <c r="FE12" s="140"/>
      <c r="FF12" s="140"/>
      <c r="FG12" s="140"/>
      <c r="FH12" s="140"/>
      <c r="FI12" s="140"/>
      <c r="FJ12" s="141"/>
    </row>
    <row r="13" ht="6" customHeight="1" hidden="1"/>
    <row r="14" spans="1:166" ht="14.25" customHeight="1">
      <c r="A14" s="115" t="s">
        <v>12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  <c r="DI14" s="115"/>
      <c r="DJ14" s="115"/>
      <c r="DK14" s="115"/>
      <c r="DL14" s="115"/>
      <c r="DM14" s="115"/>
      <c r="DN14" s="115"/>
      <c r="DO14" s="115"/>
      <c r="DP14" s="115"/>
      <c r="DQ14" s="115"/>
      <c r="DR14" s="115"/>
      <c r="DS14" s="115"/>
      <c r="DT14" s="115"/>
      <c r="DU14" s="115"/>
      <c r="DV14" s="115"/>
      <c r="DW14" s="115"/>
      <c r="DX14" s="115"/>
      <c r="DY14" s="115"/>
      <c r="DZ14" s="115"/>
      <c r="EA14" s="115"/>
      <c r="EB14" s="115"/>
      <c r="EC14" s="115"/>
      <c r="ED14" s="115"/>
      <c r="EE14" s="115"/>
      <c r="EF14" s="115"/>
      <c r="EG14" s="115"/>
      <c r="EH14" s="115"/>
      <c r="EI14" s="115"/>
      <c r="EJ14" s="115"/>
      <c r="EK14" s="115"/>
      <c r="EL14" s="115"/>
      <c r="EM14" s="115"/>
      <c r="EN14" s="115"/>
      <c r="EO14" s="115"/>
      <c r="EP14" s="115"/>
      <c r="EQ14" s="115"/>
      <c r="ER14" s="115"/>
      <c r="ES14" s="115"/>
      <c r="ET14" s="115"/>
      <c r="EU14" s="115"/>
      <c r="EV14" s="115"/>
      <c r="EW14" s="115"/>
      <c r="EX14" s="115"/>
      <c r="EY14" s="115"/>
      <c r="EZ14" s="115"/>
      <c r="FA14" s="115"/>
      <c r="FB14" s="115"/>
      <c r="FC14" s="115"/>
      <c r="FD14" s="115"/>
      <c r="FE14" s="115"/>
      <c r="FF14" s="115"/>
      <c r="FG14" s="115"/>
      <c r="FH14" s="115"/>
      <c r="FI14" s="115"/>
      <c r="FJ14" s="115"/>
    </row>
    <row r="15" ht="9" customHeight="1"/>
    <row r="16" spans="1:166" ht="11.25" customHeight="1">
      <c r="A16" s="116" t="s">
        <v>7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 t="s">
        <v>15</v>
      </c>
      <c r="AO16" s="116"/>
      <c r="AP16" s="116"/>
      <c r="AQ16" s="116"/>
      <c r="AR16" s="116"/>
      <c r="AS16" s="116"/>
      <c r="AT16" s="97" t="s">
        <v>44</v>
      </c>
      <c r="AU16" s="98"/>
      <c r="AV16" s="98"/>
      <c r="AW16" s="98"/>
      <c r="AX16" s="98"/>
      <c r="AY16" s="98"/>
      <c r="AZ16" s="98"/>
      <c r="BA16" s="98"/>
      <c r="BB16" s="99"/>
      <c r="BC16" s="12"/>
      <c r="BD16" s="12"/>
      <c r="BE16" s="12"/>
      <c r="BF16" s="12"/>
      <c r="BG16" s="12"/>
      <c r="BH16" s="12"/>
      <c r="BI16" s="12"/>
      <c r="BJ16" s="12" t="s">
        <v>45</v>
      </c>
      <c r="BK16" s="97" t="s">
        <v>49</v>
      </c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9"/>
      <c r="CF16" s="106" t="s">
        <v>16</v>
      </c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  <c r="DT16" s="107"/>
      <c r="DU16" s="107"/>
      <c r="DV16" s="107"/>
      <c r="DW16" s="107"/>
      <c r="DX16" s="107"/>
      <c r="DY16" s="107"/>
      <c r="DZ16" s="107"/>
      <c r="EA16" s="107"/>
      <c r="EB16" s="107"/>
      <c r="EC16" s="107"/>
      <c r="ED16" s="107"/>
      <c r="EE16" s="107"/>
      <c r="EF16" s="107"/>
      <c r="EG16" s="107"/>
      <c r="EH16" s="107"/>
      <c r="EI16" s="107"/>
      <c r="EJ16" s="107"/>
      <c r="EK16" s="107"/>
      <c r="EL16" s="107"/>
      <c r="EM16" s="107"/>
      <c r="EN16" s="107"/>
      <c r="EO16" s="107"/>
      <c r="EP16" s="107"/>
      <c r="EQ16" s="107"/>
      <c r="ER16" s="107"/>
      <c r="ES16" s="108"/>
      <c r="ET16" s="116" t="s">
        <v>20</v>
      </c>
      <c r="EU16" s="116"/>
      <c r="EV16" s="116"/>
      <c r="EW16" s="116"/>
      <c r="EX16" s="116"/>
      <c r="EY16" s="116"/>
      <c r="EZ16" s="116"/>
      <c r="FA16" s="116"/>
      <c r="FB16" s="116"/>
      <c r="FC16" s="116"/>
      <c r="FD16" s="116"/>
      <c r="FE16" s="116"/>
      <c r="FF16" s="116"/>
      <c r="FG16" s="116"/>
      <c r="FH16" s="116"/>
      <c r="FI16" s="116"/>
      <c r="FJ16" s="116"/>
    </row>
    <row r="17" spans="1:166" ht="57.75" customHeight="1">
      <c r="A17" s="116"/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00"/>
      <c r="AU17" s="101"/>
      <c r="AV17" s="101"/>
      <c r="AW17" s="101"/>
      <c r="AX17" s="101"/>
      <c r="AY17" s="101"/>
      <c r="AZ17" s="101"/>
      <c r="BA17" s="101"/>
      <c r="BB17" s="102"/>
      <c r="BC17" s="12"/>
      <c r="BD17" s="12"/>
      <c r="BE17" s="12"/>
      <c r="BF17" s="12"/>
      <c r="BG17" s="12"/>
      <c r="BH17" s="12"/>
      <c r="BI17" s="12"/>
      <c r="BJ17" s="12"/>
      <c r="BK17" s="100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2"/>
      <c r="CF17" s="107" t="s">
        <v>46</v>
      </c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8"/>
      <c r="CW17" s="106" t="s">
        <v>17</v>
      </c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8"/>
      <c r="DN17" s="106" t="s">
        <v>18</v>
      </c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8"/>
      <c r="EE17" s="106" t="s">
        <v>19</v>
      </c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8"/>
      <c r="ET17" s="116"/>
      <c r="EU17" s="116"/>
      <c r="EV17" s="116"/>
      <c r="EW17" s="116"/>
      <c r="EX17" s="116"/>
      <c r="EY17" s="116"/>
      <c r="EZ17" s="116"/>
      <c r="FA17" s="116"/>
      <c r="FB17" s="116"/>
      <c r="FC17" s="116"/>
      <c r="FD17" s="116"/>
      <c r="FE17" s="116"/>
      <c r="FF17" s="116"/>
      <c r="FG17" s="116"/>
      <c r="FH17" s="116"/>
      <c r="FI17" s="116"/>
      <c r="FJ17" s="116"/>
    </row>
    <row r="18" spans="1:166" ht="12" thickBot="1">
      <c r="A18" s="150">
        <v>1</v>
      </c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2"/>
      <c r="AN18" s="103">
        <v>2</v>
      </c>
      <c r="AO18" s="104"/>
      <c r="AP18" s="104"/>
      <c r="AQ18" s="104"/>
      <c r="AR18" s="104"/>
      <c r="AS18" s="105"/>
      <c r="AT18" s="103">
        <v>3</v>
      </c>
      <c r="AU18" s="104"/>
      <c r="AV18" s="104"/>
      <c r="AW18" s="104"/>
      <c r="AX18" s="104"/>
      <c r="AY18" s="104"/>
      <c r="AZ18" s="104"/>
      <c r="BA18" s="104"/>
      <c r="BB18" s="105"/>
      <c r="BC18" s="13"/>
      <c r="BD18" s="13"/>
      <c r="BE18" s="13"/>
      <c r="BF18" s="13"/>
      <c r="BG18" s="13"/>
      <c r="BH18" s="13"/>
      <c r="BI18" s="13"/>
      <c r="BJ18" s="13">
        <v>4</v>
      </c>
      <c r="BK18" s="103">
        <v>4</v>
      </c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5"/>
      <c r="CF18" s="103">
        <v>5</v>
      </c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5"/>
      <c r="CW18" s="103">
        <v>6</v>
      </c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5"/>
      <c r="DN18" s="103">
        <v>7</v>
      </c>
      <c r="DO18" s="104"/>
      <c r="DP18" s="104"/>
      <c r="DQ18" s="104"/>
      <c r="DR18" s="104"/>
      <c r="DS18" s="104"/>
      <c r="DT18" s="104"/>
      <c r="DU18" s="104"/>
      <c r="DV18" s="104"/>
      <c r="DW18" s="104"/>
      <c r="DX18" s="104"/>
      <c r="DY18" s="104"/>
      <c r="DZ18" s="104"/>
      <c r="EA18" s="104"/>
      <c r="EB18" s="104"/>
      <c r="EC18" s="104"/>
      <c r="ED18" s="105"/>
      <c r="EE18" s="103">
        <v>8</v>
      </c>
      <c r="EF18" s="104"/>
      <c r="EG18" s="104"/>
      <c r="EH18" s="104"/>
      <c r="EI18" s="104"/>
      <c r="EJ18" s="104"/>
      <c r="EK18" s="104"/>
      <c r="EL18" s="104"/>
      <c r="EM18" s="104"/>
      <c r="EN18" s="104"/>
      <c r="EO18" s="104"/>
      <c r="EP18" s="104"/>
      <c r="EQ18" s="104"/>
      <c r="ER18" s="104"/>
      <c r="ES18" s="105"/>
      <c r="ET18" s="134">
        <v>9</v>
      </c>
      <c r="EU18" s="134"/>
      <c r="EV18" s="134"/>
      <c r="EW18" s="134"/>
      <c r="EX18" s="134"/>
      <c r="EY18" s="134"/>
      <c r="EZ18" s="134"/>
      <c r="FA18" s="134"/>
      <c r="FB18" s="134"/>
      <c r="FC18" s="134"/>
      <c r="FD18" s="134"/>
      <c r="FE18" s="134"/>
      <c r="FF18" s="134"/>
      <c r="FG18" s="134"/>
      <c r="FH18" s="134"/>
      <c r="FI18" s="134"/>
      <c r="FJ18" s="134"/>
    </row>
    <row r="19" spans="1:166" ht="15" customHeight="1" thickBot="1">
      <c r="A19" s="148" t="s">
        <v>13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35" t="s">
        <v>22</v>
      </c>
      <c r="AO19" s="136"/>
      <c r="AP19" s="136"/>
      <c r="AQ19" s="136"/>
      <c r="AR19" s="136"/>
      <c r="AS19" s="136"/>
      <c r="AT19" s="117" t="s">
        <v>42</v>
      </c>
      <c r="AU19" s="118"/>
      <c r="AV19" s="118"/>
      <c r="AW19" s="118"/>
      <c r="AX19" s="118"/>
      <c r="AY19" s="118"/>
      <c r="AZ19" s="118"/>
      <c r="BA19" s="118"/>
      <c r="BB19" s="119"/>
      <c r="BC19" s="16"/>
      <c r="BD19" s="16"/>
      <c r="BE19" s="16"/>
      <c r="BF19" s="16"/>
      <c r="BG19" s="16"/>
      <c r="BH19" s="16"/>
      <c r="BI19" s="16"/>
      <c r="BJ19" s="16">
        <f>-CF19</f>
        <v>-146495476.38</v>
      </c>
      <c r="BK19" s="110">
        <f>SUM(BK20:CE33)</f>
        <v>225598139.58</v>
      </c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2"/>
      <c r="CF19" s="48">
        <f>SUM(CF20:CV33)</f>
        <v>146495476.38</v>
      </c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 t="s">
        <v>43</v>
      </c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 t="s">
        <v>43</v>
      </c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>
        <f aca="true" t="shared" si="0" ref="EE19:EE29">SUM(CF19)</f>
        <v>146495476.38</v>
      </c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9">
        <f aca="true" t="shared" si="1" ref="ET19:ET33">SUM(BK19-EE19)</f>
        <v>79102663.20000002</v>
      </c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50"/>
    </row>
    <row r="20" spans="1:166" ht="43.5" customHeight="1" thickBot="1">
      <c r="A20" s="153" t="s">
        <v>103</v>
      </c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5"/>
      <c r="AN20" s="113" t="s">
        <v>22</v>
      </c>
      <c r="AO20" s="114"/>
      <c r="AP20" s="114"/>
      <c r="AQ20" s="114"/>
      <c r="AR20" s="114"/>
      <c r="AS20" s="114"/>
      <c r="AT20" s="58" t="s">
        <v>102</v>
      </c>
      <c r="AU20" s="59"/>
      <c r="AV20" s="59"/>
      <c r="AW20" s="59"/>
      <c r="AX20" s="59"/>
      <c r="AY20" s="59"/>
      <c r="AZ20" s="59"/>
      <c r="BA20" s="59"/>
      <c r="BB20" s="60"/>
      <c r="BC20" s="17"/>
      <c r="BD20" s="17"/>
      <c r="BE20" s="17"/>
      <c r="BF20" s="17"/>
      <c r="BG20" s="17"/>
      <c r="BH20" s="17"/>
      <c r="BI20" s="17"/>
      <c r="BJ20" s="18" t="s">
        <v>43</v>
      </c>
      <c r="BK20" s="61">
        <v>37861.83</v>
      </c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3"/>
      <c r="CF20" s="54">
        <v>37861.83</v>
      </c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 t="s">
        <v>43</v>
      </c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 t="s">
        <v>43</v>
      </c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48">
        <f t="shared" si="0"/>
        <v>37861.83</v>
      </c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9">
        <f t="shared" si="1"/>
        <v>0</v>
      </c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50"/>
    </row>
    <row r="21" spans="1:166" ht="35.25" customHeight="1" thickBot="1">
      <c r="A21" s="51" t="s">
        <v>182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3"/>
      <c r="AN21" s="55" t="s">
        <v>22</v>
      </c>
      <c r="AO21" s="56"/>
      <c r="AP21" s="56"/>
      <c r="AQ21" s="56"/>
      <c r="AR21" s="56"/>
      <c r="AS21" s="57"/>
      <c r="AT21" s="58" t="s">
        <v>279</v>
      </c>
      <c r="AU21" s="59"/>
      <c r="AV21" s="59"/>
      <c r="AW21" s="59"/>
      <c r="AX21" s="59"/>
      <c r="AY21" s="59"/>
      <c r="AZ21" s="59"/>
      <c r="BA21" s="59"/>
      <c r="BB21" s="60"/>
      <c r="BC21" s="17"/>
      <c r="BD21" s="17"/>
      <c r="BE21" s="17"/>
      <c r="BF21" s="17"/>
      <c r="BG21" s="17"/>
      <c r="BH21" s="17"/>
      <c r="BI21" s="17"/>
      <c r="BJ21" s="19" t="s">
        <v>43</v>
      </c>
      <c r="BK21" s="61">
        <v>780000</v>
      </c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3"/>
      <c r="CF21" s="54">
        <v>772244.07</v>
      </c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 t="s">
        <v>43</v>
      </c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 t="s">
        <v>43</v>
      </c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48">
        <f>SUM(CF21)</f>
        <v>772244.07</v>
      </c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9">
        <f t="shared" si="1"/>
        <v>7755.930000000051</v>
      </c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50"/>
    </row>
    <row r="22" spans="1:166" ht="55.5" customHeight="1" thickBot="1">
      <c r="A22" s="51" t="s">
        <v>58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3"/>
      <c r="AN22" s="95" t="s">
        <v>22</v>
      </c>
      <c r="AO22" s="96"/>
      <c r="AP22" s="96"/>
      <c r="AQ22" s="96"/>
      <c r="AR22" s="96"/>
      <c r="AS22" s="96"/>
      <c r="AT22" s="58" t="s">
        <v>214</v>
      </c>
      <c r="AU22" s="59"/>
      <c r="AV22" s="59"/>
      <c r="AW22" s="59"/>
      <c r="AX22" s="59"/>
      <c r="AY22" s="59"/>
      <c r="AZ22" s="59"/>
      <c r="BA22" s="59"/>
      <c r="BB22" s="60"/>
      <c r="BC22" s="17"/>
      <c r="BD22" s="17"/>
      <c r="BE22" s="17"/>
      <c r="BF22" s="17"/>
      <c r="BG22" s="17"/>
      <c r="BH22" s="17"/>
      <c r="BI22" s="17"/>
      <c r="BJ22" s="19" t="s">
        <v>43</v>
      </c>
      <c r="BK22" s="61">
        <v>362500</v>
      </c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3"/>
      <c r="CF22" s="54">
        <v>88210.16</v>
      </c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 t="s">
        <v>43</v>
      </c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 t="s">
        <v>43</v>
      </c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109">
        <f t="shared" si="0"/>
        <v>88210.16</v>
      </c>
      <c r="EF22" s="109"/>
      <c r="EG22" s="109"/>
      <c r="EH22" s="109"/>
      <c r="EI22" s="109"/>
      <c r="EJ22" s="109"/>
      <c r="EK22" s="109"/>
      <c r="EL22" s="109"/>
      <c r="EM22" s="109"/>
      <c r="EN22" s="109"/>
      <c r="EO22" s="109"/>
      <c r="EP22" s="109"/>
      <c r="EQ22" s="109"/>
      <c r="ER22" s="109"/>
      <c r="ES22" s="109"/>
      <c r="ET22" s="49">
        <f t="shared" si="1"/>
        <v>274289.83999999997</v>
      </c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50"/>
    </row>
    <row r="23" spans="1:166" ht="45.75" customHeight="1" thickBot="1">
      <c r="A23" s="51" t="s">
        <v>59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3"/>
      <c r="AN23" s="95" t="s">
        <v>22</v>
      </c>
      <c r="AO23" s="96"/>
      <c r="AP23" s="96"/>
      <c r="AQ23" s="96"/>
      <c r="AR23" s="96"/>
      <c r="AS23" s="96"/>
      <c r="AT23" s="58" t="s">
        <v>206</v>
      </c>
      <c r="AU23" s="59"/>
      <c r="AV23" s="59"/>
      <c r="AW23" s="59"/>
      <c r="AX23" s="59"/>
      <c r="AY23" s="59"/>
      <c r="AZ23" s="59"/>
      <c r="BA23" s="59"/>
      <c r="BB23" s="60"/>
      <c r="BC23" s="17"/>
      <c r="BD23" s="17"/>
      <c r="BE23" s="17"/>
      <c r="BF23" s="17"/>
      <c r="BG23" s="17"/>
      <c r="BH23" s="17"/>
      <c r="BI23" s="17"/>
      <c r="BJ23" s="19" t="s">
        <v>43</v>
      </c>
      <c r="BK23" s="61">
        <v>10648800</v>
      </c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3"/>
      <c r="CF23" s="54">
        <v>5311479.11</v>
      </c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 t="s">
        <v>43</v>
      </c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 t="s">
        <v>43</v>
      </c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48">
        <f t="shared" si="0"/>
        <v>5311479.11</v>
      </c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9">
        <f t="shared" si="1"/>
        <v>5337320.89</v>
      </c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50"/>
    </row>
    <row r="24" spans="1:166" ht="45.75" customHeight="1" thickBot="1">
      <c r="A24" s="51" t="s">
        <v>110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3"/>
      <c r="AN24" s="55" t="s">
        <v>22</v>
      </c>
      <c r="AO24" s="56"/>
      <c r="AP24" s="56"/>
      <c r="AQ24" s="56"/>
      <c r="AR24" s="56"/>
      <c r="AS24" s="57"/>
      <c r="AT24" s="58" t="s">
        <v>208</v>
      </c>
      <c r="AU24" s="59"/>
      <c r="AV24" s="59"/>
      <c r="AW24" s="59"/>
      <c r="AX24" s="59"/>
      <c r="AY24" s="59"/>
      <c r="AZ24" s="59"/>
      <c r="BA24" s="59"/>
      <c r="BB24" s="60"/>
      <c r="BC24" s="17"/>
      <c r="BD24" s="17"/>
      <c r="BE24" s="17"/>
      <c r="BF24" s="17"/>
      <c r="BG24" s="17"/>
      <c r="BH24" s="17"/>
      <c r="BI24" s="17"/>
      <c r="BJ24" s="19" t="s">
        <v>43</v>
      </c>
      <c r="BK24" s="61">
        <f>2838600+21913600+4071300+4351100+8381300+615500+16405600+42039500+337400+7214600+39549600+79500+9501200+10475700-6985100+400000+1167200+4812300-3490600</f>
        <v>163678300</v>
      </c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3"/>
      <c r="CF24" s="54">
        <v>104790452.03</v>
      </c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 t="s">
        <v>43</v>
      </c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 t="s">
        <v>43</v>
      </c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48">
        <f t="shared" si="0"/>
        <v>104790452.03</v>
      </c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9">
        <f t="shared" si="1"/>
        <v>58887847.97</v>
      </c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50"/>
    </row>
    <row r="25" spans="1:166" ht="71.25" customHeight="1" thickBot="1">
      <c r="A25" s="51" t="s">
        <v>172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3"/>
      <c r="AN25" s="55" t="s">
        <v>22</v>
      </c>
      <c r="AO25" s="56"/>
      <c r="AP25" s="56"/>
      <c r="AQ25" s="56"/>
      <c r="AR25" s="56"/>
      <c r="AS25" s="57"/>
      <c r="AT25" s="58" t="s">
        <v>210</v>
      </c>
      <c r="AU25" s="59"/>
      <c r="AV25" s="59"/>
      <c r="AW25" s="59"/>
      <c r="AX25" s="59"/>
      <c r="AY25" s="59"/>
      <c r="AZ25" s="59"/>
      <c r="BA25" s="59"/>
      <c r="BB25" s="60"/>
      <c r="BC25" s="17"/>
      <c r="BD25" s="17"/>
      <c r="BE25" s="17"/>
      <c r="BF25" s="17"/>
      <c r="BG25" s="17"/>
      <c r="BH25" s="17"/>
      <c r="BI25" s="17"/>
      <c r="BJ25" s="19" t="s">
        <v>43</v>
      </c>
      <c r="BK25" s="61">
        <f>8365400+6985100+3490600</f>
        <v>18841100</v>
      </c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3"/>
      <c r="CF25" s="54">
        <v>12299199.17</v>
      </c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 t="s">
        <v>43</v>
      </c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 t="s">
        <v>43</v>
      </c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48">
        <f>SUM(CF25)</f>
        <v>12299199.17</v>
      </c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9">
        <f t="shared" si="1"/>
        <v>6541900.83</v>
      </c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50"/>
    </row>
    <row r="26" spans="1:166" ht="69" customHeight="1" thickBot="1">
      <c r="A26" s="51" t="s">
        <v>178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3"/>
      <c r="AN26" s="55" t="s">
        <v>22</v>
      </c>
      <c r="AO26" s="56"/>
      <c r="AP26" s="56"/>
      <c r="AQ26" s="56"/>
      <c r="AR26" s="56"/>
      <c r="AS26" s="57"/>
      <c r="AT26" s="58" t="s">
        <v>207</v>
      </c>
      <c r="AU26" s="59"/>
      <c r="AV26" s="59"/>
      <c r="AW26" s="59"/>
      <c r="AX26" s="59"/>
      <c r="AY26" s="59"/>
      <c r="AZ26" s="59"/>
      <c r="BA26" s="59"/>
      <c r="BB26" s="60"/>
      <c r="BC26" s="17"/>
      <c r="BD26" s="17"/>
      <c r="BE26" s="17"/>
      <c r="BF26" s="17"/>
      <c r="BG26" s="17"/>
      <c r="BH26" s="17"/>
      <c r="BI26" s="17"/>
      <c r="BJ26" s="19" t="s">
        <v>43</v>
      </c>
      <c r="BK26" s="61">
        <v>875100</v>
      </c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3"/>
      <c r="CF26" s="54">
        <v>640589.5</v>
      </c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 t="s">
        <v>43</v>
      </c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 t="s">
        <v>43</v>
      </c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48">
        <f>SUM(CF26)</f>
        <v>640589.5</v>
      </c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9">
        <f t="shared" si="1"/>
        <v>234510.5</v>
      </c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50"/>
    </row>
    <row r="27" spans="1:166" ht="69.75" customHeight="1" thickBot="1">
      <c r="A27" s="51" t="s">
        <v>173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3"/>
      <c r="AN27" s="64" t="s">
        <v>22</v>
      </c>
      <c r="AO27" s="65"/>
      <c r="AP27" s="65"/>
      <c r="AQ27" s="65"/>
      <c r="AR27" s="65"/>
      <c r="AS27" s="65"/>
      <c r="AT27" s="58" t="s">
        <v>209</v>
      </c>
      <c r="AU27" s="59"/>
      <c r="AV27" s="59"/>
      <c r="AW27" s="59"/>
      <c r="AX27" s="59"/>
      <c r="AY27" s="59"/>
      <c r="AZ27" s="59"/>
      <c r="BA27" s="59"/>
      <c r="BB27" s="60"/>
      <c r="BC27" s="17"/>
      <c r="BD27" s="17"/>
      <c r="BE27" s="17"/>
      <c r="BF27" s="17"/>
      <c r="BG27" s="17"/>
      <c r="BH27" s="17"/>
      <c r="BI27" s="17"/>
      <c r="BJ27" s="19" t="s">
        <v>43</v>
      </c>
      <c r="BK27" s="61">
        <v>1174000</v>
      </c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3"/>
      <c r="CF27" s="54">
        <v>1132435.1</v>
      </c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 t="s">
        <v>43</v>
      </c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 t="s">
        <v>43</v>
      </c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48">
        <f>SUM(CF27)</f>
        <v>1132435.1</v>
      </c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9">
        <f t="shared" si="1"/>
        <v>41564.89999999991</v>
      </c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50"/>
    </row>
    <row r="28" spans="1:166" ht="45" customHeight="1" thickBot="1">
      <c r="A28" s="51" t="s">
        <v>60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3"/>
      <c r="AN28" s="64" t="s">
        <v>22</v>
      </c>
      <c r="AO28" s="65"/>
      <c r="AP28" s="65"/>
      <c r="AQ28" s="65"/>
      <c r="AR28" s="65"/>
      <c r="AS28" s="65"/>
      <c r="AT28" s="58" t="s">
        <v>211</v>
      </c>
      <c r="AU28" s="59"/>
      <c r="AV28" s="59"/>
      <c r="AW28" s="59"/>
      <c r="AX28" s="59"/>
      <c r="AY28" s="59"/>
      <c r="AZ28" s="59"/>
      <c r="BA28" s="59"/>
      <c r="BB28" s="60"/>
      <c r="BC28" s="17"/>
      <c r="BD28" s="17"/>
      <c r="BE28" s="17"/>
      <c r="BF28" s="17"/>
      <c r="BG28" s="17"/>
      <c r="BH28" s="17"/>
      <c r="BI28" s="17"/>
      <c r="BJ28" s="19" t="s">
        <v>43</v>
      </c>
      <c r="BK28" s="61">
        <f>11240600+531700</f>
        <v>11772300</v>
      </c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3"/>
      <c r="CF28" s="54">
        <v>8637948.65</v>
      </c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 t="s">
        <v>43</v>
      </c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 t="s">
        <v>43</v>
      </c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48">
        <f>SUM(CF28)</f>
        <v>8637948.65</v>
      </c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9">
        <f t="shared" si="1"/>
        <v>3134351.3499999996</v>
      </c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50"/>
    </row>
    <row r="29" spans="1:166" ht="82.5" customHeight="1" thickBot="1">
      <c r="A29" s="51" t="s">
        <v>62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3"/>
      <c r="AN29" s="55" t="s">
        <v>22</v>
      </c>
      <c r="AO29" s="56"/>
      <c r="AP29" s="56"/>
      <c r="AQ29" s="56"/>
      <c r="AR29" s="56"/>
      <c r="AS29" s="57"/>
      <c r="AT29" s="58" t="s">
        <v>215</v>
      </c>
      <c r="AU29" s="59"/>
      <c r="AV29" s="59"/>
      <c r="AW29" s="59"/>
      <c r="AX29" s="59"/>
      <c r="AY29" s="59"/>
      <c r="AZ29" s="59"/>
      <c r="BA29" s="59"/>
      <c r="BB29" s="60"/>
      <c r="BC29" s="17"/>
      <c r="BD29" s="17"/>
      <c r="BE29" s="17"/>
      <c r="BF29" s="17"/>
      <c r="BG29" s="17"/>
      <c r="BH29" s="17"/>
      <c r="BI29" s="17"/>
      <c r="BJ29" s="19" t="s">
        <v>43</v>
      </c>
      <c r="BK29" s="61">
        <f>392700+52400</f>
        <v>445100</v>
      </c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3"/>
      <c r="CF29" s="54">
        <v>396958.33</v>
      </c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 t="s">
        <v>43</v>
      </c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 t="s">
        <v>43</v>
      </c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48">
        <f t="shared" si="0"/>
        <v>396958.33</v>
      </c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9">
        <f t="shared" si="1"/>
        <v>48141.669999999984</v>
      </c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50"/>
    </row>
    <row r="30" spans="1:166" ht="70.5" customHeight="1" thickBot="1">
      <c r="A30" s="51" t="s">
        <v>61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3"/>
      <c r="AN30" s="64" t="s">
        <v>22</v>
      </c>
      <c r="AO30" s="65"/>
      <c r="AP30" s="65"/>
      <c r="AQ30" s="65"/>
      <c r="AR30" s="65"/>
      <c r="AS30" s="65"/>
      <c r="AT30" s="58" t="s">
        <v>212</v>
      </c>
      <c r="AU30" s="59"/>
      <c r="AV30" s="59"/>
      <c r="AW30" s="59"/>
      <c r="AX30" s="59"/>
      <c r="AY30" s="59"/>
      <c r="AZ30" s="59"/>
      <c r="BA30" s="59"/>
      <c r="BB30" s="60"/>
      <c r="BC30" s="17"/>
      <c r="BD30" s="17"/>
      <c r="BE30" s="17"/>
      <c r="BF30" s="17"/>
      <c r="BG30" s="17"/>
      <c r="BH30" s="17"/>
      <c r="BI30" s="17"/>
      <c r="BJ30" s="19" t="s">
        <v>43</v>
      </c>
      <c r="BK30" s="61">
        <v>15200</v>
      </c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3"/>
      <c r="CF30" s="54">
        <v>4881.44</v>
      </c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 t="s">
        <v>43</v>
      </c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 t="s">
        <v>43</v>
      </c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49">
        <f>SUM(CF30)</f>
        <v>4881.44</v>
      </c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>
        <f t="shared" si="1"/>
        <v>10318.560000000001</v>
      </c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50"/>
    </row>
    <row r="31" spans="1:166" ht="91.5" customHeight="1" thickBot="1">
      <c r="A31" s="51" t="s">
        <v>158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3"/>
      <c r="AN31" s="55" t="s">
        <v>22</v>
      </c>
      <c r="AO31" s="56"/>
      <c r="AP31" s="56"/>
      <c r="AQ31" s="56"/>
      <c r="AR31" s="56"/>
      <c r="AS31" s="57"/>
      <c r="AT31" s="58" t="s">
        <v>213</v>
      </c>
      <c r="AU31" s="59"/>
      <c r="AV31" s="59"/>
      <c r="AW31" s="59"/>
      <c r="AX31" s="59"/>
      <c r="AY31" s="59"/>
      <c r="AZ31" s="59"/>
      <c r="BA31" s="59"/>
      <c r="BB31" s="60"/>
      <c r="BC31" s="17"/>
      <c r="BD31" s="17"/>
      <c r="BE31" s="17"/>
      <c r="BF31" s="17"/>
      <c r="BG31" s="17"/>
      <c r="BH31" s="17"/>
      <c r="BI31" s="17"/>
      <c r="BJ31" s="19" t="s">
        <v>43</v>
      </c>
      <c r="BK31" s="61">
        <v>16756100</v>
      </c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3"/>
      <c r="CF31" s="54">
        <v>12420280.67</v>
      </c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 t="s">
        <v>43</v>
      </c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 t="s">
        <v>43</v>
      </c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48">
        <f>SUM(CF31)</f>
        <v>12420280.67</v>
      </c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9">
        <f t="shared" si="1"/>
        <v>4335819.33</v>
      </c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50"/>
    </row>
    <row r="32" spans="1:166" ht="35.25" customHeight="1" thickBot="1">
      <c r="A32" s="51" t="s">
        <v>299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3"/>
      <c r="AN32" s="55" t="s">
        <v>22</v>
      </c>
      <c r="AO32" s="56"/>
      <c r="AP32" s="56"/>
      <c r="AQ32" s="56"/>
      <c r="AR32" s="56"/>
      <c r="AS32" s="57"/>
      <c r="AT32" s="58" t="s">
        <v>296</v>
      </c>
      <c r="AU32" s="59"/>
      <c r="AV32" s="59"/>
      <c r="AW32" s="59"/>
      <c r="AX32" s="59"/>
      <c r="AY32" s="59"/>
      <c r="AZ32" s="59"/>
      <c r="BA32" s="59"/>
      <c r="BB32" s="60"/>
      <c r="BC32" s="17"/>
      <c r="BD32" s="17"/>
      <c r="BE32" s="17"/>
      <c r="BF32" s="17"/>
      <c r="BG32" s="17"/>
      <c r="BH32" s="17"/>
      <c r="BI32" s="17"/>
      <c r="BJ32" s="19" t="s">
        <v>43</v>
      </c>
      <c r="BK32" s="61">
        <v>250000</v>
      </c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3"/>
      <c r="CF32" s="54">
        <v>0</v>
      </c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 t="s">
        <v>43</v>
      </c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 t="s">
        <v>43</v>
      </c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48">
        <f>SUM(CF32)</f>
        <v>0</v>
      </c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9">
        <f>SUM(BK32-EE32)</f>
        <v>250000</v>
      </c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50"/>
    </row>
    <row r="33" spans="1:166" ht="51.75" customHeight="1">
      <c r="A33" s="51" t="s">
        <v>104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3"/>
      <c r="AN33" s="55" t="s">
        <v>22</v>
      </c>
      <c r="AO33" s="56"/>
      <c r="AP33" s="56"/>
      <c r="AQ33" s="56"/>
      <c r="AR33" s="56"/>
      <c r="AS33" s="57"/>
      <c r="AT33" s="58" t="s">
        <v>280</v>
      </c>
      <c r="AU33" s="59"/>
      <c r="AV33" s="59"/>
      <c r="AW33" s="59"/>
      <c r="AX33" s="59"/>
      <c r="AY33" s="59"/>
      <c r="AZ33" s="59"/>
      <c r="BA33" s="59"/>
      <c r="BB33" s="60"/>
      <c r="BC33" s="17"/>
      <c r="BD33" s="17"/>
      <c r="BE33" s="17"/>
      <c r="BF33" s="17"/>
      <c r="BG33" s="17"/>
      <c r="BH33" s="17"/>
      <c r="BI33" s="17"/>
      <c r="BJ33" s="19" t="s">
        <v>43</v>
      </c>
      <c r="BK33" s="61">
        <v>-38222.25</v>
      </c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3"/>
      <c r="CF33" s="54">
        <v>-37063.68</v>
      </c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 t="s">
        <v>43</v>
      </c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 t="s">
        <v>43</v>
      </c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>
        <f>SUM(CF33)</f>
        <v>-37063.68</v>
      </c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49">
        <f t="shared" si="1"/>
        <v>-1158.5699999999997</v>
      </c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50"/>
    </row>
    <row r="34" spans="1:166" ht="15" customHeight="1">
      <c r="A34" s="90" t="s">
        <v>43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1"/>
      <c r="AN34" s="64" t="s">
        <v>43</v>
      </c>
      <c r="AO34" s="65"/>
      <c r="AP34" s="65"/>
      <c r="AQ34" s="65"/>
      <c r="AR34" s="65"/>
      <c r="AS34" s="65"/>
      <c r="AT34" s="58" t="s">
        <v>43</v>
      </c>
      <c r="AU34" s="59"/>
      <c r="AV34" s="59"/>
      <c r="AW34" s="59"/>
      <c r="AX34" s="59"/>
      <c r="AY34" s="59"/>
      <c r="AZ34" s="59"/>
      <c r="BA34" s="59"/>
      <c r="BB34" s="60"/>
      <c r="BC34" s="17"/>
      <c r="BD34" s="17"/>
      <c r="BE34" s="17"/>
      <c r="BF34" s="17"/>
      <c r="BG34" s="17"/>
      <c r="BH34" s="17"/>
      <c r="BI34" s="17"/>
      <c r="BJ34" s="19" t="s">
        <v>43</v>
      </c>
      <c r="BK34" s="92" t="s">
        <v>43</v>
      </c>
      <c r="BL34" s="93"/>
      <c r="BM34" s="93"/>
      <c r="BN34" s="93"/>
      <c r="BO34" s="93"/>
      <c r="BP34" s="93"/>
      <c r="BQ34" s="93"/>
      <c r="BR34" s="93"/>
      <c r="BS34" s="93"/>
      <c r="BT34" s="93"/>
      <c r="BU34" s="93"/>
      <c r="BV34" s="93"/>
      <c r="BW34" s="93"/>
      <c r="BX34" s="93"/>
      <c r="BY34" s="93"/>
      <c r="BZ34" s="93"/>
      <c r="CA34" s="93"/>
      <c r="CB34" s="93"/>
      <c r="CC34" s="93"/>
      <c r="CD34" s="93"/>
      <c r="CE34" s="94"/>
      <c r="CF34" s="80" t="s">
        <v>43</v>
      </c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 t="s">
        <v>43</v>
      </c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 t="s">
        <v>43</v>
      </c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 t="s">
        <v>43</v>
      </c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 t="s">
        <v>43</v>
      </c>
      <c r="EU34" s="80"/>
      <c r="EV34" s="80"/>
      <c r="EW34" s="80"/>
      <c r="EX34" s="80"/>
      <c r="EY34" s="80"/>
      <c r="EZ34" s="80"/>
      <c r="FA34" s="80"/>
      <c r="FB34" s="80"/>
      <c r="FC34" s="80"/>
      <c r="FD34" s="80"/>
      <c r="FE34" s="80"/>
      <c r="FF34" s="80"/>
      <c r="FG34" s="80"/>
      <c r="FH34" s="80"/>
      <c r="FI34" s="80"/>
      <c r="FJ34" s="81"/>
    </row>
    <row r="35" spans="1:166" ht="15" customHeight="1">
      <c r="A35" s="90" t="s">
        <v>43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1"/>
      <c r="AN35" s="64" t="s">
        <v>43</v>
      </c>
      <c r="AO35" s="65"/>
      <c r="AP35" s="65"/>
      <c r="AQ35" s="65"/>
      <c r="AR35" s="65"/>
      <c r="AS35" s="65"/>
      <c r="AT35" s="58" t="s">
        <v>43</v>
      </c>
      <c r="AU35" s="59"/>
      <c r="AV35" s="59"/>
      <c r="AW35" s="59"/>
      <c r="AX35" s="59"/>
      <c r="AY35" s="59"/>
      <c r="AZ35" s="59"/>
      <c r="BA35" s="59"/>
      <c r="BB35" s="60"/>
      <c r="BC35" s="17"/>
      <c r="BD35" s="17"/>
      <c r="BE35" s="17"/>
      <c r="BF35" s="17"/>
      <c r="BG35" s="17"/>
      <c r="BH35" s="17"/>
      <c r="BI35" s="17"/>
      <c r="BJ35" s="19" t="s">
        <v>43</v>
      </c>
      <c r="BK35" s="92" t="s">
        <v>43</v>
      </c>
      <c r="BL35" s="93"/>
      <c r="BM35" s="93"/>
      <c r="BN35" s="93"/>
      <c r="BO35" s="93"/>
      <c r="BP35" s="93"/>
      <c r="BQ35" s="93"/>
      <c r="BR35" s="93"/>
      <c r="BS35" s="93"/>
      <c r="BT35" s="93"/>
      <c r="BU35" s="93"/>
      <c r="BV35" s="93"/>
      <c r="BW35" s="93"/>
      <c r="BX35" s="93"/>
      <c r="BY35" s="93"/>
      <c r="BZ35" s="93"/>
      <c r="CA35" s="93"/>
      <c r="CB35" s="93"/>
      <c r="CC35" s="93"/>
      <c r="CD35" s="93"/>
      <c r="CE35" s="94"/>
      <c r="CF35" s="80" t="s">
        <v>43</v>
      </c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 t="s">
        <v>43</v>
      </c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 t="s">
        <v>43</v>
      </c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 t="s">
        <v>43</v>
      </c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 t="s">
        <v>43</v>
      </c>
      <c r="EU35" s="80"/>
      <c r="EV35" s="80"/>
      <c r="EW35" s="80"/>
      <c r="EX35" s="80"/>
      <c r="EY35" s="80"/>
      <c r="EZ35" s="80"/>
      <c r="FA35" s="80"/>
      <c r="FB35" s="80"/>
      <c r="FC35" s="80"/>
      <c r="FD35" s="80"/>
      <c r="FE35" s="80"/>
      <c r="FF35" s="80"/>
      <c r="FG35" s="80"/>
      <c r="FH35" s="80"/>
      <c r="FI35" s="80"/>
      <c r="FJ35" s="81"/>
    </row>
    <row r="36" spans="1:166" ht="1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14"/>
      <c r="BC36" s="7"/>
      <c r="BD36" s="7"/>
      <c r="BE36" s="7"/>
      <c r="BF36" s="7"/>
      <c r="BG36" s="7"/>
      <c r="BH36" s="7"/>
      <c r="BI36" s="7"/>
      <c r="BJ36" s="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</row>
    <row r="37" spans="1:166" ht="1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</row>
    <row r="38" spans="1:166" ht="1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</row>
    <row r="39" spans="1:166" ht="1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</row>
    <row r="40" spans="1:166" ht="1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</row>
    <row r="41" spans="1:166" ht="1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</row>
    <row r="42" spans="1:166" ht="1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</row>
    <row r="43" spans="1:166" ht="1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</row>
    <row r="44" spans="1:166" ht="1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</row>
    <row r="45" spans="1:166" ht="1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</row>
    <row r="46" spans="1:166" ht="15" customHeight="1">
      <c r="A46" s="3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34"/>
      <c r="FJ46" s="33" t="s">
        <v>64</v>
      </c>
    </row>
    <row r="47" spans="1:166" ht="15" customHeight="1">
      <c r="A47" s="47" t="s">
        <v>65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7"/>
      <c r="DG47" s="47"/>
      <c r="DH47" s="47"/>
      <c r="DI47" s="47"/>
      <c r="DJ47" s="47"/>
      <c r="DK47" s="47"/>
      <c r="DL47" s="47"/>
      <c r="DM47" s="47"/>
      <c r="DN47" s="47"/>
      <c r="DO47" s="47"/>
      <c r="DP47" s="47"/>
      <c r="DQ47" s="47"/>
      <c r="DR47" s="47"/>
      <c r="DS47" s="47"/>
      <c r="DT47" s="47"/>
      <c r="DU47" s="47"/>
      <c r="DV47" s="47"/>
      <c r="DW47" s="47"/>
      <c r="DX47" s="47"/>
      <c r="DY47" s="47"/>
      <c r="DZ47" s="47"/>
      <c r="EA47" s="47"/>
      <c r="EB47" s="47"/>
      <c r="EC47" s="47"/>
      <c r="ED47" s="47"/>
      <c r="EE47" s="47"/>
      <c r="EF47" s="47"/>
      <c r="EG47" s="47"/>
      <c r="EH47" s="47"/>
      <c r="EI47" s="47"/>
      <c r="EJ47" s="47"/>
      <c r="EK47" s="47"/>
      <c r="EL47" s="47"/>
      <c r="EM47" s="47"/>
      <c r="EN47" s="47"/>
      <c r="EO47" s="47"/>
      <c r="EP47" s="47"/>
      <c r="EQ47" s="47"/>
      <c r="ER47" s="47"/>
      <c r="ES47" s="47"/>
      <c r="ET47" s="47"/>
      <c r="EU47" s="47"/>
      <c r="EV47" s="47"/>
      <c r="EW47" s="47"/>
      <c r="EX47" s="47"/>
      <c r="EY47" s="47"/>
      <c r="EZ47" s="47"/>
      <c r="FA47" s="47"/>
      <c r="FB47" s="47"/>
      <c r="FC47" s="47"/>
      <c r="FD47" s="47"/>
      <c r="FE47" s="47"/>
      <c r="FF47" s="47"/>
      <c r="FG47" s="47"/>
      <c r="FH47" s="47"/>
      <c r="FI47" s="47"/>
      <c r="FJ47" s="47"/>
    </row>
    <row r="48" spans="1:166" ht="15" customHeight="1">
      <c r="A48" s="87" t="s">
        <v>7</v>
      </c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8"/>
      <c r="AK48" s="86" t="s">
        <v>15</v>
      </c>
      <c r="AL48" s="87"/>
      <c r="AM48" s="87"/>
      <c r="AN48" s="87"/>
      <c r="AO48" s="87"/>
      <c r="AP48" s="88"/>
      <c r="AQ48" s="169" t="s">
        <v>66</v>
      </c>
      <c r="AR48" s="170"/>
      <c r="AS48" s="170"/>
      <c r="AT48" s="170"/>
      <c r="AU48" s="170"/>
      <c r="AV48" s="170"/>
      <c r="AW48" s="170"/>
      <c r="AX48" s="170"/>
      <c r="AY48" s="170"/>
      <c r="AZ48" s="170"/>
      <c r="BA48" s="170"/>
      <c r="BB48" s="171"/>
      <c r="BC48" s="86" t="s">
        <v>67</v>
      </c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8"/>
      <c r="BU48" s="86" t="s">
        <v>68</v>
      </c>
      <c r="BV48" s="87"/>
      <c r="BW48" s="87"/>
      <c r="BX48" s="87"/>
      <c r="BY48" s="87"/>
      <c r="BZ48" s="87"/>
      <c r="CA48" s="87"/>
      <c r="CB48" s="87"/>
      <c r="CC48" s="87"/>
      <c r="CD48" s="87"/>
      <c r="CE48" s="87"/>
      <c r="CF48" s="87"/>
      <c r="CG48" s="88"/>
      <c r="CH48" s="82" t="s">
        <v>16</v>
      </c>
      <c r="CI48" s="83"/>
      <c r="CJ48" s="83"/>
      <c r="CK48" s="83"/>
      <c r="CL48" s="83"/>
      <c r="CM48" s="83"/>
      <c r="CN48" s="83"/>
      <c r="CO48" s="83"/>
      <c r="CP48" s="83"/>
      <c r="CQ48" s="83"/>
      <c r="CR48" s="83"/>
      <c r="CS48" s="83"/>
      <c r="CT48" s="83"/>
      <c r="CU48" s="83"/>
      <c r="CV48" s="83"/>
      <c r="CW48" s="83"/>
      <c r="CX48" s="83"/>
      <c r="CY48" s="83"/>
      <c r="CZ48" s="83"/>
      <c r="DA48" s="83"/>
      <c r="DB48" s="83"/>
      <c r="DC48" s="83"/>
      <c r="DD48" s="83"/>
      <c r="DE48" s="83"/>
      <c r="DF48" s="83"/>
      <c r="DG48" s="83"/>
      <c r="DH48" s="83"/>
      <c r="DI48" s="83"/>
      <c r="DJ48" s="83"/>
      <c r="DK48" s="83"/>
      <c r="DL48" s="83"/>
      <c r="DM48" s="83"/>
      <c r="DN48" s="83"/>
      <c r="DO48" s="83"/>
      <c r="DP48" s="83"/>
      <c r="DQ48" s="83"/>
      <c r="DR48" s="83"/>
      <c r="DS48" s="83"/>
      <c r="DT48" s="83"/>
      <c r="DU48" s="83"/>
      <c r="DV48" s="83"/>
      <c r="DW48" s="83"/>
      <c r="DX48" s="83"/>
      <c r="DY48" s="83"/>
      <c r="DZ48" s="83"/>
      <c r="EA48" s="83"/>
      <c r="EB48" s="83"/>
      <c r="EC48" s="83"/>
      <c r="ED48" s="83"/>
      <c r="EE48" s="83"/>
      <c r="EF48" s="83"/>
      <c r="EG48" s="83"/>
      <c r="EH48" s="83"/>
      <c r="EI48" s="83"/>
      <c r="EJ48" s="85"/>
      <c r="EK48" s="82" t="s">
        <v>69</v>
      </c>
      <c r="EL48" s="83"/>
      <c r="EM48" s="83"/>
      <c r="EN48" s="83"/>
      <c r="EO48" s="83"/>
      <c r="EP48" s="83"/>
      <c r="EQ48" s="83"/>
      <c r="ER48" s="83"/>
      <c r="ES48" s="83"/>
      <c r="ET48" s="83"/>
      <c r="EU48" s="83"/>
      <c r="EV48" s="83"/>
      <c r="EW48" s="83"/>
      <c r="EX48" s="83"/>
      <c r="EY48" s="83"/>
      <c r="EZ48" s="83"/>
      <c r="FA48" s="83"/>
      <c r="FB48" s="83"/>
      <c r="FC48" s="83"/>
      <c r="FD48" s="83"/>
      <c r="FE48" s="83"/>
      <c r="FF48" s="83"/>
      <c r="FG48" s="83"/>
      <c r="FH48" s="83"/>
      <c r="FI48" s="83"/>
      <c r="FJ48" s="83"/>
    </row>
    <row r="49" spans="1:166" ht="69.75" customHeight="1">
      <c r="A49" s="74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89"/>
      <c r="AK49" s="73"/>
      <c r="AL49" s="74"/>
      <c r="AM49" s="74"/>
      <c r="AN49" s="74"/>
      <c r="AO49" s="74"/>
      <c r="AP49" s="89"/>
      <c r="AQ49" s="172"/>
      <c r="AR49" s="173"/>
      <c r="AS49" s="173"/>
      <c r="AT49" s="173"/>
      <c r="AU49" s="173"/>
      <c r="AV49" s="173"/>
      <c r="AW49" s="173"/>
      <c r="AX49" s="173"/>
      <c r="AY49" s="173"/>
      <c r="AZ49" s="173"/>
      <c r="BA49" s="173"/>
      <c r="BB49" s="174"/>
      <c r="BC49" s="73"/>
      <c r="BD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74"/>
      <c r="BS49" s="74"/>
      <c r="BT49" s="89"/>
      <c r="BU49" s="73"/>
      <c r="BV49" s="74"/>
      <c r="BW49" s="74"/>
      <c r="BX49" s="74"/>
      <c r="BY49" s="74"/>
      <c r="BZ49" s="74"/>
      <c r="CA49" s="74"/>
      <c r="CB49" s="74"/>
      <c r="CC49" s="74"/>
      <c r="CD49" s="74"/>
      <c r="CE49" s="74"/>
      <c r="CF49" s="74"/>
      <c r="CG49" s="89"/>
      <c r="CH49" s="167" t="s">
        <v>70</v>
      </c>
      <c r="CI49" s="167"/>
      <c r="CJ49" s="167"/>
      <c r="CK49" s="167"/>
      <c r="CL49" s="167"/>
      <c r="CM49" s="167"/>
      <c r="CN49" s="167"/>
      <c r="CO49" s="167"/>
      <c r="CP49" s="167"/>
      <c r="CQ49" s="167"/>
      <c r="CR49" s="167"/>
      <c r="CS49" s="167"/>
      <c r="CT49" s="167"/>
      <c r="CU49" s="167"/>
      <c r="CV49" s="167"/>
      <c r="CW49" s="168"/>
      <c r="CX49" s="82" t="s">
        <v>17</v>
      </c>
      <c r="CY49" s="83"/>
      <c r="CZ49" s="83"/>
      <c r="DA49" s="83"/>
      <c r="DB49" s="83"/>
      <c r="DC49" s="83"/>
      <c r="DD49" s="83"/>
      <c r="DE49" s="83"/>
      <c r="DF49" s="83"/>
      <c r="DG49" s="83"/>
      <c r="DH49" s="83"/>
      <c r="DI49" s="83"/>
      <c r="DJ49" s="85"/>
      <c r="DK49" s="82" t="s">
        <v>18</v>
      </c>
      <c r="DL49" s="83"/>
      <c r="DM49" s="83"/>
      <c r="DN49" s="83"/>
      <c r="DO49" s="83"/>
      <c r="DP49" s="83"/>
      <c r="DQ49" s="83"/>
      <c r="DR49" s="83"/>
      <c r="DS49" s="83"/>
      <c r="DT49" s="83"/>
      <c r="DU49" s="83"/>
      <c r="DV49" s="83"/>
      <c r="DW49" s="85"/>
      <c r="DX49" s="82" t="s">
        <v>19</v>
      </c>
      <c r="DY49" s="83"/>
      <c r="DZ49" s="83"/>
      <c r="EA49" s="83"/>
      <c r="EB49" s="83"/>
      <c r="EC49" s="83"/>
      <c r="ED49" s="83"/>
      <c r="EE49" s="83"/>
      <c r="EF49" s="83"/>
      <c r="EG49" s="83"/>
      <c r="EH49" s="83"/>
      <c r="EI49" s="83"/>
      <c r="EJ49" s="85"/>
      <c r="EK49" s="73" t="s">
        <v>71</v>
      </c>
      <c r="EL49" s="74"/>
      <c r="EM49" s="74"/>
      <c r="EN49" s="74"/>
      <c r="EO49" s="74"/>
      <c r="EP49" s="74"/>
      <c r="EQ49" s="74"/>
      <c r="ER49" s="74"/>
      <c r="ES49" s="74"/>
      <c r="ET49" s="74"/>
      <c r="EU49" s="74"/>
      <c r="EV49" s="74"/>
      <c r="EW49" s="89"/>
      <c r="EX49" s="73" t="s">
        <v>72</v>
      </c>
      <c r="EY49" s="74"/>
      <c r="EZ49" s="74"/>
      <c r="FA49" s="74"/>
      <c r="FB49" s="74"/>
      <c r="FC49" s="74"/>
      <c r="FD49" s="74"/>
      <c r="FE49" s="74"/>
      <c r="FF49" s="74"/>
      <c r="FG49" s="74"/>
      <c r="FH49" s="74"/>
      <c r="FI49" s="74"/>
      <c r="FJ49" s="74"/>
    </row>
    <row r="50" spans="1:166" ht="15" customHeight="1" thickBot="1">
      <c r="A50" s="156">
        <v>1</v>
      </c>
      <c r="B50" s="156"/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6"/>
      <c r="AI50" s="156"/>
      <c r="AJ50" s="157"/>
      <c r="AK50" s="158">
        <v>2</v>
      </c>
      <c r="AL50" s="159"/>
      <c r="AM50" s="159"/>
      <c r="AN50" s="159"/>
      <c r="AO50" s="159"/>
      <c r="AP50" s="160"/>
      <c r="AQ50" s="158">
        <v>3</v>
      </c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60"/>
      <c r="BC50" s="158">
        <v>4</v>
      </c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60"/>
      <c r="BU50" s="158">
        <v>5</v>
      </c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60"/>
      <c r="CH50" s="158">
        <v>6</v>
      </c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60"/>
      <c r="CX50" s="158">
        <v>7</v>
      </c>
      <c r="CY50" s="159"/>
      <c r="CZ50" s="159"/>
      <c r="DA50" s="159"/>
      <c r="DB50" s="159"/>
      <c r="DC50" s="159"/>
      <c r="DD50" s="159"/>
      <c r="DE50" s="159"/>
      <c r="DF50" s="159"/>
      <c r="DG50" s="159"/>
      <c r="DH50" s="159"/>
      <c r="DI50" s="159"/>
      <c r="DJ50" s="160"/>
      <c r="DK50" s="158">
        <v>8</v>
      </c>
      <c r="DL50" s="159"/>
      <c r="DM50" s="159"/>
      <c r="DN50" s="159"/>
      <c r="DO50" s="159"/>
      <c r="DP50" s="159"/>
      <c r="DQ50" s="159"/>
      <c r="DR50" s="159"/>
      <c r="DS50" s="159"/>
      <c r="DT50" s="159"/>
      <c r="DU50" s="159"/>
      <c r="DV50" s="159"/>
      <c r="DW50" s="160"/>
      <c r="DX50" s="158">
        <v>9</v>
      </c>
      <c r="DY50" s="159"/>
      <c r="DZ50" s="159"/>
      <c r="EA50" s="159"/>
      <c r="EB50" s="159"/>
      <c r="EC50" s="159"/>
      <c r="ED50" s="159"/>
      <c r="EE50" s="159"/>
      <c r="EF50" s="159"/>
      <c r="EG50" s="159"/>
      <c r="EH50" s="159"/>
      <c r="EI50" s="159"/>
      <c r="EJ50" s="160"/>
      <c r="EK50" s="158">
        <v>10</v>
      </c>
      <c r="EL50" s="159"/>
      <c r="EM50" s="159"/>
      <c r="EN50" s="159"/>
      <c r="EO50" s="159"/>
      <c r="EP50" s="159"/>
      <c r="EQ50" s="159"/>
      <c r="ER50" s="159"/>
      <c r="ES50" s="159"/>
      <c r="ET50" s="159"/>
      <c r="EU50" s="159"/>
      <c r="EV50" s="159"/>
      <c r="EW50" s="159"/>
      <c r="EX50" s="158">
        <v>11</v>
      </c>
      <c r="EY50" s="159"/>
      <c r="EZ50" s="159"/>
      <c r="FA50" s="159"/>
      <c r="FB50" s="159"/>
      <c r="FC50" s="159"/>
      <c r="FD50" s="159"/>
      <c r="FE50" s="159"/>
      <c r="FF50" s="159"/>
      <c r="FG50" s="159"/>
      <c r="FH50" s="159"/>
      <c r="FI50" s="159"/>
      <c r="FJ50" s="159"/>
    </row>
    <row r="51" spans="1:166" ht="15" customHeight="1" thickBot="1">
      <c r="A51" s="166" t="s">
        <v>73</v>
      </c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  <c r="AD51" s="166"/>
      <c r="AE51" s="166"/>
      <c r="AF51" s="166"/>
      <c r="AG51" s="166"/>
      <c r="AH51" s="166"/>
      <c r="AI51" s="166"/>
      <c r="AJ51" s="166"/>
      <c r="AK51" s="164" t="s">
        <v>74</v>
      </c>
      <c r="AL51" s="165"/>
      <c r="AM51" s="165"/>
      <c r="AN51" s="165"/>
      <c r="AO51" s="165"/>
      <c r="AP51" s="165"/>
      <c r="AQ51" s="44" t="s">
        <v>33</v>
      </c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>
        <f>SUM(BC53:BT120)</f>
        <v>229078828.46</v>
      </c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>
        <f>SUM(BC51)</f>
        <v>229078828.46</v>
      </c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>
        <f>SUM(CH53:CW120)</f>
        <v>146750075.29999995</v>
      </c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 t="s">
        <v>43</v>
      </c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 t="s">
        <v>43</v>
      </c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>
        <f>SUM(CH51)</f>
        <v>146750075.29999995</v>
      </c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>
        <f>SUM(EK53:EW120)</f>
        <v>447583.54000000004</v>
      </c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>
        <f>SUM(BU51-DX51)</f>
        <v>82328753.16000006</v>
      </c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78"/>
    </row>
    <row r="52" spans="1:166" ht="15" customHeight="1" thickBot="1">
      <c r="A52" s="161" t="s">
        <v>14</v>
      </c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161"/>
      <c r="AG52" s="161"/>
      <c r="AH52" s="161"/>
      <c r="AI52" s="161"/>
      <c r="AJ52" s="161"/>
      <c r="AK52" s="162"/>
      <c r="AL52" s="163"/>
      <c r="AM52" s="163"/>
      <c r="AN52" s="163"/>
      <c r="AO52" s="163"/>
      <c r="AP52" s="163"/>
      <c r="AQ52" s="45" t="s">
        <v>33</v>
      </c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 t="s">
        <v>43</v>
      </c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4" t="s">
        <v>43</v>
      </c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5" t="s">
        <v>43</v>
      </c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 t="s">
        <v>43</v>
      </c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 t="s">
        <v>43</v>
      </c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4" t="s">
        <v>43</v>
      </c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5" t="s">
        <v>43</v>
      </c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4" t="s">
        <v>43</v>
      </c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78"/>
    </row>
    <row r="53" spans="1:166" ht="42" customHeight="1" thickBot="1">
      <c r="A53" s="39" t="s">
        <v>183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40"/>
      <c r="AK53" s="41" t="s">
        <v>100</v>
      </c>
      <c r="AL53" s="42"/>
      <c r="AM53" s="42"/>
      <c r="AN53" s="42"/>
      <c r="AO53" s="42"/>
      <c r="AP53" s="43"/>
      <c r="AQ53" s="44" t="s">
        <v>216</v>
      </c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5">
        <v>5600</v>
      </c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4">
        <f aca="true" t="shared" si="2" ref="BU53:BU61">SUM(BC53)</f>
        <v>5600</v>
      </c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5">
        <v>0</v>
      </c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 t="s">
        <v>43</v>
      </c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 t="s">
        <v>43</v>
      </c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4">
        <f>SUM(CH53)</f>
        <v>0</v>
      </c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5">
        <v>0</v>
      </c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4">
        <f aca="true" t="shared" si="3" ref="EX53:EX58">SUM(BU53-DX53)</f>
        <v>5600</v>
      </c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78"/>
    </row>
    <row r="54" spans="1:166" ht="25.5" customHeight="1" thickBot="1">
      <c r="A54" s="39" t="s">
        <v>184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40"/>
      <c r="AK54" s="41" t="s">
        <v>75</v>
      </c>
      <c r="AL54" s="42"/>
      <c r="AM54" s="42"/>
      <c r="AN54" s="42"/>
      <c r="AO54" s="42"/>
      <c r="AP54" s="43"/>
      <c r="AQ54" s="44" t="s">
        <v>281</v>
      </c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5">
        <v>17200</v>
      </c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4">
        <f t="shared" si="2"/>
        <v>17200</v>
      </c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5">
        <v>7265</v>
      </c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 t="s">
        <v>43</v>
      </c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 t="s">
        <v>43</v>
      </c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4">
        <f>SUM(CH54)</f>
        <v>7265</v>
      </c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5">
        <v>0</v>
      </c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4">
        <f t="shared" si="3"/>
        <v>9935</v>
      </c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78"/>
    </row>
    <row r="55" spans="1:166" ht="36.75" customHeight="1" thickBot="1">
      <c r="A55" s="39" t="s">
        <v>183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40"/>
      <c r="AK55" s="41" t="s">
        <v>201</v>
      </c>
      <c r="AL55" s="42"/>
      <c r="AM55" s="42"/>
      <c r="AN55" s="42"/>
      <c r="AO55" s="42"/>
      <c r="AP55" s="43"/>
      <c r="AQ55" s="44" t="s">
        <v>217</v>
      </c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5">
        <v>3800</v>
      </c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4">
        <f>SUM(BC55)</f>
        <v>3800</v>
      </c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5">
        <v>3750</v>
      </c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 t="s">
        <v>43</v>
      </c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 t="s">
        <v>43</v>
      </c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4">
        <f>SUM(CH55)</f>
        <v>3750</v>
      </c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5">
        <v>0</v>
      </c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4">
        <f>SUM(BU55-DX55)</f>
        <v>50</v>
      </c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78"/>
    </row>
    <row r="56" spans="1:166" ht="43.5" customHeight="1">
      <c r="A56" s="39" t="s">
        <v>183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40"/>
      <c r="AK56" s="41" t="s">
        <v>105</v>
      </c>
      <c r="AL56" s="42"/>
      <c r="AM56" s="42"/>
      <c r="AN56" s="42"/>
      <c r="AO56" s="42"/>
      <c r="AP56" s="43"/>
      <c r="AQ56" s="44" t="s">
        <v>218</v>
      </c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5">
        <v>1800</v>
      </c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4">
        <f t="shared" si="2"/>
        <v>1800</v>
      </c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5">
        <v>0</v>
      </c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 t="s">
        <v>43</v>
      </c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 t="s">
        <v>43</v>
      </c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4">
        <f>SUM(CH56)</f>
        <v>0</v>
      </c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5">
        <v>0</v>
      </c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4">
        <f t="shared" si="3"/>
        <v>1800</v>
      </c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78"/>
    </row>
    <row r="57" spans="1:166" ht="43.5" customHeight="1">
      <c r="A57" s="39" t="s">
        <v>183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40"/>
      <c r="AK57" s="41" t="s">
        <v>76</v>
      </c>
      <c r="AL57" s="42"/>
      <c r="AM57" s="42"/>
      <c r="AN57" s="42"/>
      <c r="AO57" s="42"/>
      <c r="AP57" s="43"/>
      <c r="AQ57" s="72" t="s">
        <v>219</v>
      </c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46">
        <v>22800</v>
      </c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>
        <f t="shared" si="2"/>
        <v>22800</v>
      </c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>
        <v>10720.72</v>
      </c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 t="s">
        <v>43</v>
      </c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 t="s">
        <v>43</v>
      </c>
      <c r="DL57" s="46"/>
      <c r="DM57" s="46"/>
      <c r="DN57" s="46"/>
      <c r="DO57" s="46"/>
      <c r="DP57" s="46"/>
      <c r="DQ57" s="46"/>
      <c r="DR57" s="46"/>
      <c r="DS57" s="46"/>
      <c r="DT57" s="46"/>
      <c r="DU57" s="46"/>
      <c r="DV57" s="46"/>
      <c r="DW57" s="46"/>
      <c r="DX57" s="46">
        <f>CH57</f>
        <v>10720.72</v>
      </c>
      <c r="DY57" s="46"/>
      <c r="DZ57" s="46"/>
      <c r="EA57" s="46"/>
      <c r="EB57" s="46"/>
      <c r="EC57" s="46"/>
      <c r="ED57" s="46"/>
      <c r="EE57" s="46"/>
      <c r="EF57" s="46"/>
      <c r="EG57" s="46"/>
      <c r="EH57" s="46"/>
      <c r="EI57" s="46"/>
      <c r="EJ57" s="46"/>
      <c r="EK57" s="46">
        <v>0</v>
      </c>
      <c r="EL57" s="46"/>
      <c r="EM57" s="46"/>
      <c r="EN57" s="46"/>
      <c r="EO57" s="46"/>
      <c r="EP57" s="46"/>
      <c r="EQ57" s="46"/>
      <c r="ER57" s="46"/>
      <c r="ES57" s="46"/>
      <c r="ET57" s="46"/>
      <c r="EU57" s="46"/>
      <c r="EV57" s="46"/>
      <c r="EW57" s="46"/>
      <c r="EX57" s="46">
        <f t="shared" si="3"/>
        <v>12079.28</v>
      </c>
      <c r="EY57" s="46"/>
      <c r="EZ57" s="46"/>
      <c r="FA57" s="46"/>
      <c r="FB57" s="46"/>
      <c r="FC57" s="46"/>
      <c r="FD57" s="46"/>
      <c r="FE57" s="46"/>
      <c r="FF57" s="46"/>
      <c r="FG57" s="46"/>
      <c r="FH57" s="46"/>
      <c r="FI57" s="46"/>
      <c r="FJ57" s="46"/>
    </row>
    <row r="58" spans="1:166" ht="39" customHeight="1" thickBot="1">
      <c r="A58" s="39" t="s">
        <v>185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40"/>
      <c r="AK58" s="41" t="s">
        <v>101</v>
      </c>
      <c r="AL58" s="42"/>
      <c r="AM58" s="42"/>
      <c r="AN58" s="42"/>
      <c r="AO58" s="42"/>
      <c r="AP58" s="43"/>
      <c r="AQ58" s="72" t="s">
        <v>220</v>
      </c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46">
        <v>465200</v>
      </c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>
        <f t="shared" si="2"/>
        <v>465200</v>
      </c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>
        <v>424791.48</v>
      </c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 t="s">
        <v>43</v>
      </c>
      <c r="CY58" s="46"/>
      <c r="CZ58" s="46"/>
      <c r="DA58" s="46"/>
      <c r="DB58" s="46"/>
      <c r="DC58" s="46"/>
      <c r="DD58" s="46"/>
      <c r="DE58" s="46"/>
      <c r="DF58" s="46"/>
      <c r="DG58" s="46"/>
      <c r="DH58" s="46"/>
      <c r="DI58" s="46"/>
      <c r="DJ58" s="46"/>
      <c r="DK58" s="46" t="s">
        <v>43</v>
      </c>
      <c r="DL58" s="46"/>
      <c r="DM58" s="46"/>
      <c r="DN58" s="46"/>
      <c r="DO58" s="46"/>
      <c r="DP58" s="46"/>
      <c r="DQ58" s="46"/>
      <c r="DR58" s="46"/>
      <c r="DS58" s="46"/>
      <c r="DT58" s="46"/>
      <c r="DU58" s="46"/>
      <c r="DV58" s="46"/>
      <c r="DW58" s="46"/>
      <c r="DX58" s="46">
        <f>CH58</f>
        <v>424791.48</v>
      </c>
      <c r="DY58" s="46"/>
      <c r="DZ58" s="46"/>
      <c r="EA58" s="46"/>
      <c r="EB58" s="46"/>
      <c r="EC58" s="46"/>
      <c r="ED58" s="46"/>
      <c r="EE58" s="46"/>
      <c r="EF58" s="46"/>
      <c r="EG58" s="46"/>
      <c r="EH58" s="46"/>
      <c r="EI58" s="46"/>
      <c r="EJ58" s="46"/>
      <c r="EK58" s="46">
        <v>0</v>
      </c>
      <c r="EL58" s="46"/>
      <c r="EM58" s="46"/>
      <c r="EN58" s="46"/>
      <c r="EO58" s="46"/>
      <c r="EP58" s="46"/>
      <c r="EQ58" s="46"/>
      <c r="ER58" s="46"/>
      <c r="ES58" s="46"/>
      <c r="ET58" s="46"/>
      <c r="EU58" s="46"/>
      <c r="EV58" s="46"/>
      <c r="EW58" s="46"/>
      <c r="EX58" s="46">
        <f t="shared" si="3"/>
        <v>40408.52000000002</v>
      </c>
      <c r="EY58" s="46"/>
      <c r="EZ58" s="46"/>
      <c r="FA58" s="46"/>
      <c r="FB58" s="46"/>
      <c r="FC58" s="46"/>
      <c r="FD58" s="46"/>
      <c r="FE58" s="46"/>
      <c r="FF58" s="46"/>
      <c r="FG58" s="46"/>
      <c r="FH58" s="46"/>
      <c r="FI58" s="46"/>
      <c r="FJ58" s="46"/>
    </row>
    <row r="59" spans="1:166" ht="40.5" customHeight="1" thickBot="1">
      <c r="A59" s="39" t="s">
        <v>183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40"/>
      <c r="AK59" s="41" t="s">
        <v>77</v>
      </c>
      <c r="AL59" s="42"/>
      <c r="AM59" s="42"/>
      <c r="AN59" s="42"/>
      <c r="AO59" s="42"/>
      <c r="AP59" s="43"/>
      <c r="AQ59" s="45" t="s">
        <v>221</v>
      </c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>
        <v>8940.93</v>
      </c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4">
        <f t="shared" si="2"/>
        <v>8940.93</v>
      </c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5">
        <v>8594.96</v>
      </c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 t="s">
        <v>43</v>
      </c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 t="s">
        <v>43</v>
      </c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4">
        <f>SUM(CH59:DW59)</f>
        <v>8594.96</v>
      </c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5">
        <v>0</v>
      </c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4">
        <f>SUM(BC59-DX59)</f>
        <v>345.97000000000116</v>
      </c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78"/>
    </row>
    <row r="60" spans="1:166" ht="36" customHeight="1" thickBot="1">
      <c r="A60" s="69" t="s">
        <v>186</v>
      </c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70"/>
      <c r="AK60" s="41" t="s">
        <v>78</v>
      </c>
      <c r="AL60" s="42"/>
      <c r="AM60" s="42"/>
      <c r="AN60" s="42"/>
      <c r="AO60" s="42"/>
      <c r="AP60" s="43"/>
      <c r="AQ60" s="45" t="s">
        <v>222</v>
      </c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8"/>
      <c r="BC60" s="66">
        <v>921745.66</v>
      </c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8"/>
      <c r="BU60" s="75">
        <f t="shared" si="2"/>
        <v>921745.66</v>
      </c>
      <c r="BV60" s="76"/>
      <c r="BW60" s="76"/>
      <c r="BX60" s="76"/>
      <c r="BY60" s="76"/>
      <c r="BZ60" s="76"/>
      <c r="CA60" s="76"/>
      <c r="CB60" s="76"/>
      <c r="CC60" s="76"/>
      <c r="CD60" s="76"/>
      <c r="CE60" s="76"/>
      <c r="CF60" s="76"/>
      <c r="CG60" s="77"/>
      <c r="CH60" s="66">
        <v>886078.56</v>
      </c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8"/>
      <c r="CX60" s="66" t="s">
        <v>43</v>
      </c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8"/>
      <c r="DK60" s="66" t="s">
        <v>43</v>
      </c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8"/>
      <c r="DX60" s="75">
        <f>SUM(CH60:DW60)</f>
        <v>886078.56</v>
      </c>
      <c r="DY60" s="76"/>
      <c r="DZ60" s="76"/>
      <c r="EA60" s="76"/>
      <c r="EB60" s="76"/>
      <c r="EC60" s="76"/>
      <c r="ED60" s="76"/>
      <c r="EE60" s="76"/>
      <c r="EF60" s="76"/>
      <c r="EG60" s="76"/>
      <c r="EH60" s="76"/>
      <c r="EI60" s="76"/>
      <c r="EJ60" s="77"/>
      <c r="EK60" s="66">
        <v>0</v>
      </c>
      <c r="EL60" s="67"/>
      <c r="EM60" s="67"/>
      <c r="EN60" s="67"/>
      <c r="EO60" s="67"/>
      <c r="EP60" s="67"/>
      <c r="EQ60" s="67"/>
      <c r="ER60" s="67"/>
      <c r="ES60" s="67"/>
      <c r="ET60" s="67"/>
      <c r="EU60" s="67"/>
      <c r="EV60" s="67"/>
      <c r="EW60" s="68"/>
      <c r="EX60" s="75">
        <f>SUM(BC60-DX60)</f>
        <v>35667.09999999998</v>
      </c>
      <c r="EY60" s="76"/>
      <c r="EZ60" s="76"/>
      <c r="FA60" s="76"/>
      <c r="FB60" s="76"/>
      <c r="FC60" s="76"/>
      <c r="FD60" s="76"/>
      <c r="FE60" s="76"/>
      <c r="FF60" s="76"/>
      <c r="FG60" s="76"/>
      <c r="FH60" s="76"/>
      <c r="FI60" s="76"/>
      <c r="FJ60" s="79"/>
    </row>
    <row r="61" spans="1:166" ht="36.75" customHeight="1" thickBot="1">
      <c r="A61" s="39" t="s">
        <v>185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40"/>
      <c r="AK61" s="41" t="s">
        <v>79</v>
      </c>
      <c r="AL61" s="42"/>
      <c r="AM61" s="42"/>
      <c r="AN61" s="42"/>
      <c r="AO61" s="42"/>
      <c r="AP61" s="43"/>
      <c r="AQ61" s="45" t="s">
        <v>223</v>
      </c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>
        <v>6683913.41</v>
      </c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4">
        <f t="shared" si="2"/>
        <v>6683913.41</v>
      </c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5">
        <v>6672699.37</v>
      </c>
      <c r="CI61" s="45"/>
      <c r="CJ61" s="45"/>
      <c r="CK61" s="45"/>
      <c r="CL61" s="45"/>
      <c r="CM61" s="45"/>
      <c r="CN61" s="45"/>
      <c r="CO61" s="45"/>
      <c r="CP61" s="45"/>
      <c r="CQ61" s="45"/>
      <c r="CR61" s="45"/>
      <c r="CS61" s="45"/>
      <c r="CT61" s="45"/>
      <c r="CU61" s="45"/>
      <c r="CV61" s="45"/>
      <c r="CW61" s="45"/>
      <c r="CX61" s="45" t="s">
        <v>43</v>
      </c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 t="s">
        <v>43</v>
      </c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4">
        <f>SUM(CH61:DW61)</f>
        <v>6672699.37</v>
      </c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5">
        <v>0</v>
      </c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4">
        <f>SUM(BC61-DX61)</f>
        <v>11214.040000000037</v>
      </c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78"/>
    </row>
    <row r="62" spans="1:166" ht="37.5" customHeight="1" thickBot="1">
      <c r="A62" s="39" t="s">
        <v>183</v>
      </c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40"/>
      <c r="AK62" s="41" t="s">
        <v>175</v>
      </c>
      <c r="AL62" s="42"/>
      <c r="AM62" s="42"/>
      <c r="AN62" s="42"/>
      <c r="AO62" s="42"/>
      <c r="AP62" s="43"/>
      <c r="AQ62" s="45" t="s">
        <v>224</v>
      </c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>
        <v>10600</v>
      </c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4">
        <f aca="true" t="shared" si="4" ref="BU62:BU72">SUM(BC62)</f>
        <v>10600</v>
      </c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5">
        <v>7357.28</v>
      </c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 t="s">
        <v>43</v>
      </c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 t="s">
        <v>43</v>
      </c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4">
        <f>SUM(CH62:DW62)</f>
        <v>7357.28</v>
      </c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5">
        <v>0</v>
      </c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4">
        <f aca="true" t="shared" si="5" ref="EX62:EX70">SUM(BU62-DX62)</f>
        <v>3242.7200000000003</v>
      </c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78"/>
    </row>
    <row r="63" spans="1:166" ht="41.25" customHeight="1" thickBot="1">
      <c r="A63" s="69" t="s">
        <v>186</v>
      </c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70"/>
      <c r="AK63" s="41" t="s">
        <v>80</v>
      </c>
      <c r="AL63" s="42"/>
      <c r="AM63" s="42"/>
      <c r="AN63" s="42"/>
      <c r="AO63" s="42"/>
      <c r="AP63" s="43"/>
      <c r="AQ63" s="45" t="s">
        <v>225</v>
      </c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>
        <v>1308800</v>
      </c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4">
        <f t="shared" si="4"/>
        <v>1308800</v>
      </c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5">
        <v>911263.88</v>
      </c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 t="s">
        <v>43</v>
      </c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 t="s">
        <v>43</v>
      </c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4">
        <f>SUM(CH63:DW63)</f>
        <v>911263.88</v>
      </c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5">
        <v>0</v>
      </c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4">
        <f t="shared" si="5"/>
        <v>397536.12</v>
      </c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78"/>
    </row>
    <row r="64" spans="1:166" ht="70.5" customHeight="1" thickBot="1">
      <c r="A64" s="39" t="s">
        <v>191</v>
      </c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40"/>
      <c r="AK64" s="175">
        <v>212</v>
      </c>
      <c r="AL64" s="42"/>
      <c r="AM64" s="42"/>
      <c r="AN64" s="42"/>
      <c r="AO64" s="42"/>
      <c r="AP64" s="43"/>
      <c r="AQ64" s="75" t="s">
        <v>226</v>
      </c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7"/>
      <c r="BC64" s="66">
        <v>970300</v>
      </c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S64" s="67"/>
      <c r="BT64" s="68"/>
      <c r="BU64" s="75">
        <f t="shared" si="4"/>
        <v>970300</v>
      </c>
      <c r="BV64" s="76"/>
      <c r="BW64" s="76"/>
      <c r="BX64" s="76"/>
      <c r="BY64" s="76"/>
      <c r="BZ64" s="76"/>
      <c r="CA64" s="76"/>
      <c r="CB64" s="76"/>
      <c r="CC64" s="76"/>
      <c r="CD64" s="76"/>
      <c r="CE64" s="76"/>
      <c r="CF64" s="76"/>
      <c r="CG64" s="77"/>
      <c r="CH64" s="66">
        <v>694367.26</v>
      </c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8"/>
      <c r="CX64" s="66" t="s">
        <v>43</v>
      </c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8"/>
      <c r="DK64" s="66" t="s">
        <v>43</v>
      </c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8"/>
      <c r="DX64" s="75">
        <f>SUM(CH64)</f>
        <v>694367.26</v>
      </c>
      <c r="DY64" s="76"/>
      <c r="DZ64" s="76"/>
      <c r="EA64" s="76"/>
      <c r="EB64" s="76"/>
      <c r="EC64" s="76"/>
      <c r="ED64" s="76"/>
      <c r="EE64" s="76"/>
      <c r="EF64" s="76"/>
      <c r="EG64" s="76"/>
      <c r="EH64" s="76"/>
      <c r="EI64" s="76"/>
      <c r="EJ64" s="77"/>
      <c r="EK64" s="66">
        <v>0</v>
      </c>
      <c r="EL64" s="67"/>
      <c r="EM64" s="67"/>
      <c r="EN64" s="67"/>
      <c r="EO64" s="67"/>
      <c r="EP64" s="67"/>
      <c r="EQ64" s="67"/>
      <c r="ER64" s="67"/>
      <c r="ES64" s="67"/>
      <c r="ET64" s="67"/>
      <c r="EU64" s="67"/>
      <c r="EV64" s="67"/>
      <c r="EW64" s="68"/>
      <c r="EX64" s="75">
        <f t="shared" si="5"/>
        <v>275932.74</v>
      </c>
      <c r="EY64" s="76"/>
      <c r="EZ64" s="76"/>
      <c r="FA64" s="76"/>
      <c r="FB64" s="76"/>
      <c r="FC64" s="76"/>
      <c r="FD64" s="76"/>
      <c r="FE64" s="76"/>
      <c r="FF64" s="76"/>
      <c r="FG64" s="76"/>
      <c r="FH64" s="76"/>
      <c r="FI64" s="76"/>
      <c r="FJ64" s="79"/>
    </row>
    <row r="65" spans="1:166" ht="73.5" customHeight="1" thickBot="1">
      <c r="A65" s="39" t="s">
        <v>192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40"/>
      <c r="AK65" s="41" t="s">
        <v>202</v>
      </c>
      <c r="AL65" s="42"/>
      <c r="AM65" s="42"/>
      <c r="AN65" s="42"/>
      <c r="AO65" s="42"/>
      <c r="AP65" s="43"/>
      <c r="AQ65" s="44" t="s">
        <v>227</v>
      </c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5">
        <v>45529100</v>
      </c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4">
        <f t="shared" si="4"/>
        <v>45529100</v>
      </c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5">
        <v>29266200</v>
      </c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 t="s">
        <v>43</v>
      </c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 t="s">
        <v>43</v>
      </c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4">
        <f>SUM(CH65)</f>
        <v>29266200</v>
      </c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5">
        <v>0</v>
      </c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4">
        <f t="shared" si="5"/>
        <v>16262900</v>
      </c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78"/>
    </row>
    <row r="66" spans="1:166" ht="73.5" customHeight="1">
      <c r="A66" s="39" t="s">
        <v>192</v>
      </c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40"/>
      <c r="AK66" s="41" t="s">
        <v>293</v>
      </c>
      <c r="AL66" s="42"/>
      <c r="AM66" s="42"/>
      <c r="AN66" s="42"/>
      <c r="AO66" s="42"/>
      <c r="AP66" s="43"/>
      <c r="AQ66" s="44" t="s">
        <v>295</v>
      </c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5">
        <v>250000</v>
      </c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4">
        <f>SUM(BC66)</f>
        <v>250000</v>
      </c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5">
        <v>0</v>
      </c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 t="s">
        <v>43</v>
      </c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 t="s">
        <v>43</v>
      </c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4">
        <f>SUM(CH66)</f>
        <v>0</v>
      </c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5">
        <v>0</v>
      </c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4">
        <f>SUM(BU66-DX66)</f>
        <v>250000</v>
      </c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78"/>
    </row>
    <row r="67" spans="1:166" ht="39" customHeight="1">
      <c r="A67" s="39" t="s">
        <v>183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40"/>
      <c r="AK67" s="175">
        <v>215</v>
      </c>
      <c r="AL67" s="42"/>
      <c r="AM67" s="42"/>
      <c r="AN67" s="42"/>
      <c r="AO67" s="42"/>
      <c r="AP67" s="43"/>
      <c r="AQ67" s="46" t="s">
        <v>228</v>
      </c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>
        <v>8400</v>
      </c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>
        <f>SUM(BC67)</f>
        <v>8400</v>
      </c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>
        <v>6154.02</v>
      </c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 t="s">
        <v>43</v>
      </c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  <c r="DK67" s="46" t="s">
        <v>43</v>
      </c>
      <c r="DL67" s="46"/>
      <c r="DM67" s="46"/>
      <c r="DN67" s="46"/>
      <c r="DO67" s="46"/>
      <c r="DP67" s="46"/>
      <c r="DQ67" s="46"/>
      <c r="DR67" s="46"/>
      <c r="DS67" s="46"/>
      <c r="DT67" s="46"/>
      <c r="DU67" s="46"/>
      <c r="DV67" s="46"/>
      <c r="DW67" s="46"/>
      <c r="DX67" s="46">
        <f aca="true" t="shared" si="6" ref="DX67:DX75">CH67</f>
        <v>6154.02</v>
      </c>
      <c r="DY67" s="46"/>
      <c r="DZ67" s="46"/>
      <c r="EA67" s="46"/>
      <c r="EB67" s="46"/>
      <c r="EC67" s="46"/>
      <c r="ED67" s="46"/>
      <c r="EE67" s="46"/>
      <c r="EF67" s="46"/>
      <c r="EG67" s="46"/>
      <c r="EH67" s="46"/>
      <c r="EI67" s="46"/>
      <c r="EJ67" s="46"/>
      <c r="EK67" s="46">
        <v>0</v>
      </c>
      <c r="EL67" s="46"/>
      <c r="EM67" s="46"/>
      <c r="EN67" s="46"/>
      <c r="EO67" s="46"/>
      <c r="EP67" s="46"/>
      <c r="EQ67" s="46"/>
      <c r="ER67" s="46"/>
      <c r="ES67" s="46"/>
      <c r="ET67" s="46"/>
      <c r="EU67" s="46"/>
      <c r="EV67" s="46"/>
      <c r="EW67" s="46"/>
      <c r="EX67" s="46">
        <f>SUM(BU67-DX67)</f>
        <v>2245.9799999999996</v>
      </c>
      <c r="EY67" s="46"/>
      <c r="EZ67" s="46"/>
      <c r="FA67" s="46"/>
      <c r="FB67" s="46"/>
      <c r="FC67" s="46"/>
      <c r="FD67" s="46"/>
      <c r="FE67" s="46"/>
      <c r="FF67" s="46"/>
      <c r="FG67" s="46"/>
      <c r="FH67" s="46"/>
      <c r="FI67" s="46"/>
      <c r="FJ67" s="46"/>
    </row>
    <row r="68" spans="1:166" ht="42.75" customHeight="1">
      <c r="A68" s="69" t="s">
        <v>186</v>
      </c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70"/>
      <c r="AK68" s="41" t="s">
        <v>230</v>
      </c>
      <c r="AL68" s="42"/>
      <c r="AM68" s="42"/>
      <c r="AN68" s="42"/>
      <c r="AO68" s="42"/>
      <c r="AP68" s="43"/>
      <c r="AQ68" s="46" t="s">
        <v>229</v>
      </c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>
        <v>866700</v>
      </c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>
        <f>SUM(BC68)</f>
        <v>866700</v>
      </c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>
        <v>634435.48</v>
      </c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 t="s">
        <v>43</v>
      </c>
      <c r="CY68" s="46"/>
      <c r="CZ68" s="46"/>
      <c r="DA68" s="46"/>
      <c r="DB68" s="46"/>
      <c r="DC68" s="46"/>
      <c r="DD68" s="46"/>
      <c r="DE68" s="46"/>
      <c r="DF68" s="46"/>
      <c r="DG68" s="46"/>
      <c r="DH68" s="46"/>
      <c r="DI68" s="46"/>
      <c r="DJ68" s="46"/>
      <c r="DK68" s="46" t="s">
        <v>43</v>
      </c>
      <c r="DL68" s="46"/>
      <c r="DM68" s="46"/>
      <c r="DN68" s="46"/>
      <c r="DO68" s="46"/>
      <c r="DP68" s="46"/>
      <c r="DQ68" s="46"/>
      <c r="DR68" s="46"/>
      <c r="DS68" s="46"/>
      <c r="DT68" s="46"/>
      <c r="DU68" s="46"/>
      <c r="DV68" s="46"/>
      <c r="DW68" s="46"/>
      <c r="DX68" s="46">
        <f t="shared" si="6"/>
        <v>634435.48</v>
      </c>
      <c r="DY68" s="46"/>
      <c r="DZ68" s="46"/>
      <c r="EA68" s="46"/>
      <c r="EB68" s="46"/>
      <c r="EC68" s="46"/>
      <c r="ED68" s="46"/>
      <c r="EE68" s="46"/>
      <c r="EF68" s="46"/>
      <c r="EG68" s="46"/>
      <c r="EH68" s="46"/>
      <c r="EI68" s="46"/>
      <c r="EJ68" s="46"/>
      <c r="EK68" s="46">
        <v>0</v>
      </c>
      <c r="EL68" s="46"/>
      <c r="EM68" s="46"/>
      <c r="EN68" s="46"/>
      <c r="EO68" s="46"/>
      <c r="EP68" s="46"/>
      <c r="EQ68" s="46"/>
      <c r="ER68" s="46"/>
      <c r="ES68" s="46"/>
      <c r="ET68" s="46"/>
      <c r="EU68" s="46"/>
      <c r="EV68" s="46"/>
      <c r="EW68" s="46"/>
      <c r="EX68" s="46">
        <f>SUM(BU68-DX68)</f>
        <v>232264.52000000002</v>
      </c>
      <c r="EY68" s="46"/>
      <c r="EZ68" s="46"/>
      <c r="FA68" s="46"/>
      <c r="FB68" s="46"/>
      <c r="FC68" s="46"/>
      <c r="FD68" s="46"/>
      <c r="FE68" s="46"/>
      <c r="FF68" s="46"/>
      <c r="FG68" s="46"/>
      <c r="FH68" s="46"/>
      <c r="FI68" s="46"/>
      <c r="FJ68" s="46"/>
    </row>
    <row r="69" spans="1:166" ht="37.5" customHeight="1">
      <c r="A69" s="39" t="s">
        <v>183</v>
      </c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40"/>
      <c r="AK69" s="41" t="s">
        <v>174</v>
      </c>
      <c r="AL69" s="42"/>
      <c r="AM69" s="42"/>
      <c r="AN69" s="42"/>
      <c r="AO69" s="42"/>
      <c r="AP69" s="43"/>
      <c r="AQ69" s="46" t="s">
        <v>231</v>
      </c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>
        <v>11200</v>
      </c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>
        <f t="shared" si="4"/>
        <v>11200</v>
      </c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>
        <v>10897.06</v>
      </c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 t="s">
        <v>43</v>
      </c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 t="s">
        <v>43</v>
      </c>
      <c r="DL69" s="46"/>
      <c r="DM69" s="46"/>
      <c r="DN69" s="46"/>
      <c r="DO69" s="46"/>
      <c r="DP69" s="46"/>
      <c r="DQ69" s="46"/>
      <c r="DR69" s="46"/>
      <c r="DS69" s="46"/>
      <c r="DT69" s="46"/>
      <c r="DU69" s="46"/>
      <c r="DV69" s="46"/>
      <c r="DW69" s="46"/>
      <c r="DX69" s="46">
        <f t="shared" si="6"/>
        <v>10897.06</v>
      </c>
      <c r="DY69" s="46"/>
      <c r="DZ69" s="46"/>
      <c r="EA69" s="46"/>
      <c r="EB69" s="46"/>
      <c r="EC69" s="46"/>
      <c r="ED69" s="46"/>
      <c r="EE69" s="46"/>
      <c r="EF69" s="46"/>
      <c r="EG69" s="46"/>
      <c r="EH69" s="46"/>
      <c r="EI69" s="46"/>
      <c r="EJ69" s="46"/>
      <c r="EK69" s="46">
        <v>0</v>
      </c>
      <c r="EL69" s="46"/>
      <c r="EM69" s="46"/>
      <c r="EN69" s="46"/>
      <c r="EO69" s="46"/>
      <c r="EP69" s="46"/>
      <c r="EQ69" s="46"/>
      <c r="ER69" s="46"/>
      <c r="ES69" s="46"/>
      <c r="ET69" s="46"/>
      <c r="EU69" s="46"/>
      <c r="EV69" s="46"/>
      <c r="EW69" s="46"/>
      <c r="EX69" s="46">
        <f t="shared" si="5"/>
        <v>302.9400000000005</v>
      </c>
      <c r="EY69" s="46"/>
      <c r="EZ69" s="46"/>
      <c r="FA69" s="46"/>
      <c r="FB69" s="46"/>
      <c r="FC69" s="46"/>
      <c r="FD69" s="46"/>
      <c r="FE69" s="46"/>
      <c r="FF69" s="46"/>
      <c r="FG69" s="46"/>
      <c r="FH69" s="46"/>
      <c r="FI69" s="46"/>
      <c r="FJ69" s="46"/>
    </row>
    <row r="70" spans="1:166" ht="36" customHeight="1">
      <c r="A70" s="69" t="s">
        <v>186</v>
      </c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70"/>
      <c r="AK70" s="41" t="s">
        <v>203</v>
      </c>
      <c r="AL70" s="42"/>
      <c r="AM70" s="42"/>
      <c r="AN70" s="42"/>
      <c r="AO70" s="42"/>
      <c r="AP70" s="43"/>
      <c r="AQ70" s="46" t="s">
        <v>232</v>
      </c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>
        <v>1162800</v>
      </c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>
        <f>SUM(BC70)</f>
        <v>1162800</v>
      </c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>
        <v>1121538.04</v>
      </c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 t="s">
        <v>43</v>
      </c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 t="s">
        <v>43</v>
      </c>
      <c r="DL70" s="46"/>
      <c r="DM70" s="46"/>
      <c r="DN70" s="46"/>
      <c r="DO70" s="46"/>
      <c r="DP70" s="46"/>
      <c r="DQ70" s="46"/>
      <c r="DR70" s="46"/>
      <c r="DS70" s="46"/>
      <c r="DT70" s="46"/>
      <c r="DU70" s="46"/>
      <c r="DV70" s="46"/>
      <c r="DW70" s="46"/>
      <c r="DX70" s="46">
        <f t="shared" si="6"/>
        <v>1121538.04</v>
      </c>
      <c r="DY70" s="46"/>
      <c r="DZ70" s="46"/>
      <c r="EA70" s="46"/>
      <c r="EB70" s="46"/>
      <c r="EC70" s="46"/>
      <c r="ED70" s="46"/>
      <c r="EE70" s="46"/>
      <c r="EF70" s="46"/>
      <c r="EG70" s="46"/>
      <c r="EH70" s="46"/>
      <c r="EI70" s="46"/>
      <c r="EJ70" s="46"/>
      <c r="EK70" s="46">
        <v>0</v>
      </c>
      <c r="EL70" s="46"/>
      <c r="EM70" s="46"/>
      <c r="EN70" s="46"/>
      <c r="EO70" s="46"/>
      <c r="EP70" s="46"/>
      <c r="EQ70" s="46"/>
      <c r="ER70" s="46"/>
      <c r="ES70" s="46"/>
      <c r="ET70" s="46"/>
      <c r="EU70" s="46"/>
      <c r="EV70" s="46"/>
      <c r="EW70" s="46"/>
      <c r="EX70" s="46">
        <f t="shared" si="5"/>
        <v>41261.95999999996</v>
      </c>
      <c r="EY70" s="46"/>
      <c r="EZ70" s="46"/>
      <c r="FA70" s="46"/>
      <c r="FB70" s="46"/>
      <c r="FC70" s="46"/>
      <c r="FD70" s="46"/>
      <c r="FE70" s="46"/>
      <c r="FF70" s="46"/>
      <c r="FG70" s="46"/>
      <c r="FH70" s="46"/>
      <c r="FI70" s="46"/>
      <c r="FJ70" s="46"/>
    </row>
    <row r="71" spans="1:166" ht="34.5" customHeight="1">
      <c r="A71" s="39" t="s">
        <v>183</v>
      </c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40"/>
      <c r="AK71" s="41" t="s">
        <v>204</v>
      </c>
      <c r="AL71" s="42"/>
      <c r="AM71" s="42"/>
      <c r="AN71" s="42"/>
      <c r="AO71" s="42"/>
      <c r="AP71" s="43"/>
      <c r="AQ71" s="46" t="s">
        <v>233</v>
      </c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>
        <v>132400</v>
      </c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>
        <f t="shared" si="4"/>
        <v>132400</v>
      </c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84">
        <v>100063.14</v>
      </c>
      <c r="CI71" s="84"/>
      <c r="CJ71" s="84"/>
      <c r="CK71" s="84"/>
      <c r="CL71" s="84"/>
      <c r="CM71" s="84"/>
      <c r="CN71" s="84"/>
      <c r="CO71" s="84"/>
      <c r="CP71" s="84"/>
      <c r="CQ71" s="84"/>
      <c r="CR71" s="84"/>
      <c r="CS71" s="84"/>
      <c r="CT71" s="84"/>
      <c r="CU71" s="84"/>
      <c r="CV71" s="84"/>
      <c r="CW71" s="84"/>
      <c r="CX71" s="46" t="s">
        <v>43</v>
      </c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6"/>
      <c r="DK71" s="46" t="s">
        <v>43</v>
      </c>
      <c r="DL71" s="46"/>
      <c r="DM71" s="46"/>
      <c r="DN71" s="46"/>
      <c r="DO71" s="46"/>
      <c r="DP71" s="46"/>
      <c r="DQ71" s="46"/>
      <c r="DR71" s="46"/>
      <c r="DS71" s="46"/>
      <c r="DT71" s="46"/>
      <c r="DU71" s="46"/>
      <c r="DV71" s="46"/>
      <c r="DW71" s="46"/>
      <c r="DX71" s="46">
        <f t="shared" si="6"/>
        <v>100063.14</v>
      </c>
      <c r="DY71" s="46"/>
      <c r="DZ71" s="46"/>
      <c r="EA71" s="46"/>
      <c r="EB71" s="46"/>
      <c r="EC71" s="46"/>
      <c r="ED71" s="46"/>
      <c r="EE71" s="46"/>
      <c r="EF71" s="46"/>
      <c r="EG71" s="46"/>
      <c r="EH71" s="46"/>
      <c r="EI71" s="46"/>
      <c r="EJ71" s="46"/>
      <c r="EK71" s="46">
        <v>0</v>
      </c>
      <c r="EL71" s="46"/>
      <c r="EM71" s="46"/>
      <c r="EN71" s="46"/>
      <c r="EO71" s="46"/>
      <c r="EP71" s="46"/>
      <c r="EQ71" s="46"/>
      <c r="ER71" s="46"/>
      <c r="ES71" s="46"/>
      <c r="ET71" s="46"/>
      <c r="EU71" s="46"/>
      <c r="EV71" s="46"/>
      <c r="EW71" s="46"/>
      <c r="EX71" s="46">
        <f>BC71-DX71</f>
        <v>32336.86</v>
      </c>
      <c r="EY71" s="46"/>
      <c r="EZ71" s="46"/>
      <c r="FA71" s="46"/>
      <c r="FB71" s="46"/>
      <c r="FC71" s="46"/>
      <c r="FD71" s="46"/>
      <c r="FE71" s="46"/>
      <c r="FF71" s="46"/>
      <c r="FG71" s="46"/>
      <c r="FH71" s="46"/>
      <c r="FI71" s="46"/>
      <c r="FJ71" s="46"/>
    </row>
    <row r="72" spans="1:166" ht="38.25" customHeight="1">
      <c r="A72" s="69" t="s">
        <v>186</v>
      </c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70"/>
      <c r="AK72" s="41" t="s">
        <v>193</v>
      </c>
      <c r="AL72" s="42"/>
      <c r="AM72" s="42"/>
      <c r="AN72" s="42"/>
      <c r="AO72" s="42"/>
      <c r="AP72" s="43"/>
      <c r="AQ72" s="46" t="s">
        <v>234</v>
      </c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>
        <v>11639900</v>
      </c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>
        <f t="shared" si="4"/>
        <v>11639900</v>
      </c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84">
        <v>8311364.07</v>
      </c>
      <c r="CI72" s="84"/>
      <c r="CJ72" s="84"/>
      <c r="CK72" s="84"/>
      <c r="CL72" s="84"/>
      <c r="CM72" s="84"/>
      <c r="CN72" s="84"/>
      <c r="CO72" s="84"/>
      <c r="CP72" s="84"/>
      <c r="CQ72" s="84"/>
      <c r="CR72" s="84"/>
      <c r="CS72" s="84"/>
      <c r="CT72" s="84"/>
      <c r="CU72" s="84"/>
      <c r="CV72" s="84"/>
      <c r="CW72" s="84"/>
      <c r="CX72" s="46" t="s">
        <v>43</v>
      </c>
      <c r="CY72" s="46"/>
      <c r="CZ72" s="46"/>
      <c r="DA72" s="46"/>
      <c r="DB72" s="46"/>
      <c r="DC72" s="46"/>
      <c r="DD72" s="46"/>
      <c r="DE72" s="46"/>
      <c r="DF72" s="46"/>
      <c r="DG72" s="46"/>
      <c r="DH72" s="46"/>
      <c r="DI72" s="46"/>
      <c r="DJ72" s="46"/>
      <c r="DK72" s="46" t="s">
        <v>43</v>
      </c>
      <c r="DL72" s="46"/>
      <c r="DM72" s="46"/>
      <c r="DN72" s="46"/>
      <c r="DO72" s="46"/>
      <c r="DP72" s="46"/>
      <c r="DQ72" s="46"/>
      <c r="DR72" s="46"/>
      <c r="DS72" s="46"/>
      <c r="DT72" s="46"/>
      <c r="DU72" s="46"/>
      <c r="DV72" s="46"/>
      <c r="DW72" s="46"/>
      <c r="DX72" s="46">
        <f t="shared" si="6"/>
        <v>8311364.07</v>
      </c>
      <c r="DY72" s="46"/>
      <c r="DZ72" s="46"/>
      <c r="EA72" s="46"/>
      <c r="EB72" s="46"/>
      <c r="EC72" s="46"/>
      <c r="ED72" s="46"/>
      <c r="EE72" s="46"/>
      <c r="EF72" s="46"/>
      <c r="EG72" s="46"/>
      <c r="EH72" s="46"/>
      <c r="EI72" s="46"/>
      <c r="EJ72" s="46"/>
      <c r="EK72" s="46">
        <v>0</v>
      </c>
      <c r="EL72" s="46"/>
      <c r="EM72" s="46"/>
      <c r="EN72" s="46"/>
      <c r="EO72" s="46"/>
      <c r="EP72" s="46"/>
      <c r="EQ72" s="46"/>
      <c r="ER72" s="46"/>
      <c r="ES72" s="46"/>
      <c r="ET72" s="46"/>
      <c r="EU72" s="46"/>
      <c r="EV72" s="46"/>
      <c r="EW72" s="46"/>
      <c r="EX72" s="46">
        <f>BC72-DX72</f>
        <v>3328535.9299999997</v>
      </c>
      <c r="EY72" s="46"/>
      <c r="EZ72" s="46"/>
      <c r="FA72" s="46"/>
      <c r="FB72" s="46"/>
      <c r="FC72" s="46"/>
      <c r="FD72" s="46"/>
      <c r="FE72" s="46"/>
      <c r="FF72" s="46"/>
      <c r="FG72" s="46"/>
      <c r="FH72" s="46"/>
      <c r="FI72" s="46"/>
      <c r="FJ72" s="46"/>
    </row>
    <row r="73" spans="1:166" ht="32.25" customHeight="1">
      <c r="A73" s="39" t="s">
        <v>183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40"/>
      <c r="AK73" s="41" t="s">
        <v>108</v>
      </c>
      <c r="AL73" s="42"/>
      <c r="AM73" s="42"/>
      <c r="AN73" s="42"/>
      <c r="AO73" s="42"/>
      <c r="AP73" s="43"/>
      <c r="AQ73" s="46" t="s">
        <v>278</v>
      </c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>
        <v>199900</v>
      </c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>
        <f aca="true" t="shared" si="7" ref="BU73:BU79">SUM(BC73)</f>
        <v>199900</v>
      </c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84">
        <v>73289.76</v>
      </c>
      <c r="CI73" s="84"/>
      <c r="CJ73" s="84"/>
      <c r="CK73" s="84"/>
      <c r="CL73" s="84"/>
      <c r="CM73" s="84"/>
      <c r="CN73" s="84"/>
      <c r="CO73" s="84"/>
      <c r="CP73" s="84"/>
      <c r="CQ73" s="84"/>
      <c r="CR73" s="84"/>
      <c r="CS73" s="84"/>
      <c r="CT73" s="84"/>
      <c r="CU73" s="84"/>
      <c r="CV73" s="84"/>
      <c r="CW73" s="84"/>
      <c r="CX73" s="46" t="s">
        <v>43</v>
      </c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 t="s">
        <v>43</v>
      </c>
      <c r="DL73" s="46"/>
      <c r="DM73" s="46"/>
      <c r="DN73" s="46"/>
      <c r="DO73" s="46"/>
      <c r="DP73" s="46"/>
      <c r="DQ73" s="46"/>
      <c r="DR73" s="46"/>
      <c r="DS73" s="46"/>
      <c r="DT73" s="46"/>
      <c r="DU73" s="46"/>
      <c r="DV73" s="46"/>
      <c r="DW73" s="46"/>
      <c r="DX73" s="46">
        <f t="shared" si="6"/>
        <v>73289.76</v>
      </c>
      <c r="DY73" s="46"/>
      <c r="DZ73" s="46"/>
      <c r="EA73" s="46"/>
      <c r="EB73" s="46"/>
      <c r="EC73" s="46"/>
      <c r="ED73" s="46"/>
      <c r="EE73" s="46"/>
      <c r="EF73" s="46"/>
      <c r="EG73" s="46"/>
      <c r="EH73" s="46"/>
      <c r="EI73" s="46"/>
      <c r="EJ73" s="46"/>
      <c r="EK73" s="46">
        <v>0</v>
      </c>
      <c r="EL73" s="46"/>
      <c r="EM73" s="46"/>
      <c r="EN73" s="46"/>
      <c r="EO73" s="46"/>
      <c r="EP73" s="46"/>
      <c r="EQ73" s="46"/>
      <c r="ER73" s="46"/>
      <c r="ES73" s="46"/>
      <c r="ET73" s="46"/>
      <c r="EU73" s="46"/>
      <c r="EV73" s="46"/>
      <c r="EW73" s="46"/>
      <c r="EX73" s="46">
        <f aca="true" t="shared" si="8" ref="EX73:EX107">SUM(BU73-DX73)</f>
        <v>126610.24</v>
      </c>
      <c r="EY73" s="46"/>
      <c r="EZ73" s="46"/>
      <c r="FA73" s="46"/>
      <c r="FB73" s="46"/>
      <c r="FC73" s="46"/>
      <c r="FD73" s="46"/>
      <c r="FE73" s="46"/>
      <c r="FF73" s="46"/>
      <c r="FG73" s="46"/>
      <c r="FH73" s="46"/>
      <c r="FI73" s="46"/>
      <c r="FJ73" s="46"/>
    </row>
    <row r="74" spans="1:166" ht="39.75" customHeight="1">
      <c r="A74" s="69" t="s">
        <v>186</v>
      </c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70"/>
      <c r="AK74" s="41" t="s">
        <v>109</v>
      </c>
      <c r="AL74" s="42"/>
      <c r="AM74" s="42"/>
      <c r="AN74" s="42"/>
      <c r="AO74" s="42"/>
      <c r="AP74" s="43"/>
      <c r="AQ74" s="46" t="s">
        <v>235</v>
      </c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>
        <v>18133200</v>
      </c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>
        <f t="shared" si="7"/>
        <v>18133200</v>
      </c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84">
        <v>5501925.46</v>
      </c>
      <c r="CI74" s="84"/>
      <c r="CJ74" s="84"/>
      <c r="CK74" s="84"/>
      <c r="CL74" s="84"/>
      <c r="CM74" s="84"/>
      <c r="CN74" s="84"/>
      <c r="CO74" s="84"/>
      <c r="CP74" s="84"/>
      <c r="CQ74" s="84"/>
      <c r="CR74" s="84"/>
      <c r="CS74" s="84"/>
      <c r="CT74" s="84"/>
      <c r="CU74" s="84"/>
      <c r="CV74" s="84"/>
      <c r="CW74" s="84"/>
      <c r="CX74" s="46" t="s">
        <v>43</v>
      </c>
      <c r="CY74" s="46"/>
      <c r="CZ74" s="46"/>
      <c r="DA74" s="46"/>
      <c r="DB74" s="46"/>
      <c r="DC74" s="46"/>
      <c r="DD74" s="46"/>
      <c r="DE74" s="46"/>
      <c r="DF74" s="46"/>
      <c r="DG74" s="46"/>
      <c r="DH74" s="46"/>
      <c r="DI74" s="46"/>
      <c r="DJ74" s="46"/>
      <c r="DK74" s="46" t="s">
        <v>43</v>
      </c>
      <c r="DL74" s="46"/>
      <c r="DM74" s="46"/>
      <c r="DN74" s="46"/>
      <c r="DO74" s="46"/>
      <c r="DP74" s="46"/>
      <c r="DQ74" s="46"/>
      <c r="DR74" s="46"/>
      <c r="DS74" s="46"/>
      <c r="DT74" s="46"/>
      <c r="DU74" s="46"/>
      <c r="DV74" s="46"/>
      <c r="DW74" s="46"/>
      <c r="DX74" s="46">
        <f t="shared" si="6"/>
        <v>5501925.46</v>
      </c>
      <c r="DY74" s="46"/>
      <c r="DZ74" s="46"/>
      <c r="EA74" s="46"/>
      <c r="EB74" s="46"/>
      <c r="EC74" s="46"/>
      <c r="ED74" s="46"/>
      <c r="EE74" s="46"/>
      <c r="EF74" s="46"/>
      <c r="EG74" s="46"/>
      <c r="EH74" s="46"/>
      <c r="EI74" s="46"/>
      <c r="EJ74" s="46"/>
      <c r="EK74" s="46">
        <v>0</v>
      </c>
      <c r="EL74" s="46"/>
      <c r="EM74" s="46"/>
      <c r="EN74" s="46"/>
      <c r="EO74" s="46"/>
      <c r="EP74" s="46"/>
      <c r="EQ74" s="46"/>
      <c r="ER74" s="46"/>
      <c r="ES74" s="46"/>
      <c r="ET74" s="46"/>
      <c r="EU74" s="46"/>
      <c r="EV74" s="46"/>
      <c r="EW74" s="46"/>
      <c r="EX74" s="46">
        <f t="shared" si="8"/>
        <v>12631274.54</v>
      </c>
      <c r="EY74" s="46"/>
      <c r="EZ74" s="46"/>
      <c r="FA74" s="46"/>
      <c r="FB74" s="46"/>
      <c r="FC74" s="46"/>
      <c r="FD74" s="46"/>
      <c r="FE74" s="46"/>
      <c r="FF74" s="46"/>
      <c r="FG74" s="46"/>
      <c r="FH74" s="46"/>
      <c r="FI74" s="46"/>
      <c r="FJ74" s="46"/>
    </row>
    <row r="75" spans="1:166" ht="43.5" customHeight="1">
      <c r="A75" s="39" t="s">
        <v>185</v>
      </c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40"/>
      <c r="AK75" s="41" t="s">
        <v>106</v>
      </c>
      <c r="AL75" s="42"/>
      <c r="AM75" s="42"/>
      <c r="AN75" s="42"/>
      <c r="AO75" s="42"/>
      <c r="AP75" s="43"/>
      <c r="AQ75" s="46" t="s">
        <v>236</v>
      </c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>
        <v>3580500</v>
      </c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>
        <f>SUM(BC75)</f>
        <v>3580500</v>
      </c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84">
        <v>2092220.89</v>
      </c>
      <c r="CI75" s="84"/>
      <c r="CJ75" s="84"/>
      <c r="CK75" s="84"/>
      <c r="CL75" s="84"/>
      <c r="CM75" s="84"/>
      <c r="CN75" s="84"/>
      <c r="CO75" s="84"/>
      <c r="CP75" s="84"/>
      <c r="CQ75" s="84"/>
      <c r="CR75" s="84"/>
      <c r="CS75" s="84"/>
      <c r="CT75" s="84"/>
      <c r="CU75" s="84"/>
      <c r="CV75" s="84"/>
      <c r="CW75" s="84"/>
      <c r="CX75" s="46" t="s">
        <v>43</v>
      </c>
      <c r="CY75" s="46"/>
      <c r="CZ75" s="46"/>
      <c r="DA75" s="46"/>
      <c r="DB75" s="46"/>
      <c r="DC75" s="46"/>
      <c r="DD75" s="46"/>
      <c r="DE75" s="46"/>
      <c r="DF75" s="46"/>
      <c r="DG75" s="46"/>
      <c r="DH75" s="46"/>
      <c r="DI75" s="46"/>
      <c r="DJ75" s="46"/>
      <c r="DK75" s="46" t="s">
        <v>43</v>
      </c>
      <c r="DL75" s="46"/>
      <c r="DM75" s="46"/>
      <c r="DN75" s="46"/>
      <c r="DO75" s="46"/>
      <c r="DP75" s="46"/>
      <c r="DQ75" s="46"/>
      <c r="DR75" s="46"/>
      <c r="DS75" s="46"/>
      <c r="DT75" s="46"/>
      <c r="DU75" s="46"/>
      <c r="DV75" s="46"/>
      <c r="DW75" s="46"/>
      <c r="DX75" s="46">
        <f t="shared" si="6"/>
        <v>2092220.89</v>
      </c>
      <c r="DY75" s="46"/>
      <c r="DZ75" s="46"/>
      <c r="EA75" s="46"/>
      <c r="EB75" s="46"/>
      <c r="EC75" s="46"/>
      <c r="ED75" s="46"/>
      <c r="EE75" s="46"/>
      <c r="EF75" s="46"/>
      <c r="EG75" s="46"/>
      <c r="EH75" s="46"/>
      <c r="EI75" s="46"/>
      <c r="EJ75" s="46"/>
      <c r="EK75" s="46">
        <v>0</v>
      </c>
      <c r="EL75" s="46"/>
      <c r="EM75" s="46"/>
      <c r="EN75" s="46"/>
      <c r="EO75" s="46"/>
      <c r="EP75" s="46"/>
      <c r="EQ75" s="46"/>
      <c r="ER75" s="46"/>
      <c r="ES75" s="46"/>
      <c r="ET75" s="46"/>
      <c r="EU75" s="46"/>
      <c r="EV75" s="46"/>
      <c r="EW75" s="46"/>
      <c r="EX75" s="46">
        <f t="shared" si="8"/>
        <v>1488279.11</v>
      </c>
      <c r="EY75" s="46"/>
      <c r="EZ75" s="46"/>
      <c r="FA75" s="46"/>
      <c r="FB75" s="46"/>
      <c r="FC75" s="46"/>
      <c r="FD75" s="46"/>
      <c r="FE75" s="46"/>
      <c r="FF75" s="46"/>
      <c r="FG75" s="46"/>
      <c r="FH75" s="46"/>
      <c r="FI75" s="46"/>
      <c r="FJ75" s="46"/>
    </row>
    <row r="76" spans="1:166" ht="34.5" customHeight="1">
      <c r="A76" s="39" t="s">
        <v>185</v>
      </c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40"/>
      <c r="AK76" s="41" t="s">
        <v>111</v>
      </c>
      <c r="AL76" s="42"/>
      <c r="AM76" s="42"/>
      <c r="AN76" s="42"/>
      <c r="AO76" s="42"/>
      <c r="AP76" s="43"/>
      <c r="AQ76" s="46" t="s">
        <v>237</v>
      </c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>
        <v>615500</v>
      </c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>
        <f t="shared" si="7"/>
        <v>615500</v>
      </c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>
        <v>60039.44</v>
      </c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  <c r="CU76" s="46"/>
      <c r="CV76" s="46"/>
      <c r="CW76" s="46"/>
      <c r="CX76" s="46" t="s">
        <v>43</v>
      </c>
      <c r="CY76" s="46"/>
      <c r="CZ76" s="46"/>
      <c r="DA76" s="46"/>
      <c r="DB76" s="46"/>
      <c r="DC76" s="46"/>
      <c r="DD76" s="46"/>
      <c r="DE76" s="46"/>
      <c r="DF76" s="46"/>
      <c r="DG76" s="46"/>
      <c r="DH76" s="46"/>
      <c r="DI76" s="46"/>
      <c r="DJ76" s="46"/>
      <c r="DK76" s="46" t="s">
        <v>43</v>
      </c>
      <c r="DL76" s="46"/>
      <c r="DM76" s="46"/>
      <c r="DN76" s="46"/>
      <c r="DO76" s="46"/>
      <c r="DP76" s="46"/>
      <c r="DQ76" s="46"/>
      <c r="DR76" s="46"/>
      <c r="DS76" s="46"/>
      <c r="DT76" s="46"/>
      <c r="DU76" s="46"/>
      <c r="DV76" s="46"/>
      <c r="DW76" s="46"/>
      <c r="DX76" s="46">
        <f aca="true" t="shared" si="9" ref="DX76:DX82">CH76</f>
        <v>60039.44</v>
      </c>
      <c r="DY76" s="46"/>
      <c r="DZ76" s="46"/>
      <c r="EA76" s="46"/>
      <c r="EB76" s="46"/>
      <c r="EC76" s="46"/>
      <c r="ED76" s="46"/>
      <c r="EE76" s="46"/>
      <c r="EF76" s="46"/>
      <c r="EG76" s="46"/>
      <c r="EH76" s="46"/>
      <c r="EI76" s="46"/>
      <c r="EJ76" s="46"/>
      <c r="EK76" s="46">
        <v>0</v>
      </c>
      <c r="EL76" s="46"/>
      <c r="EM76" s="46"/>
      <c r="EN76" s="46"/>
      <c r="EO76" s="46"/>
      <c r="EP76" s="46"/>
      <c r="EQ76" s="46"/>
      <c r="ER76" s="46"/>
      <c r="ES76" s="46"/>
      <c r="ET76" s="46"/>
      <c r="EU76" s="46"/>
      <c r="EV76" s="46"/>
      <c r="EW76" s="46"/>
      <c r="EX76" s="46">
        <f t="shared" si="8"/>
        <v>555460.56</v>
      </c>
      <c r="EY76" s="46"/>
      <c r="EZ76" s="46"/>
      <c r="FA76" s="46"/>
      <c r="FB76" s="46"/>
      <c r="FC76" s="46"/>
      <c r="FD76" s="46"/>
      <c r="FE76" s="46"/>
      <c r="FF76" s="46"/>
      <c r="FG76" s="46"/>
      <c r="FH76" s="46"/>
      <c r="FI76" s="46"/>
      <c r="FJ76" s="46"/>
    </row>
    <row r="77" spans="1:166" ht="37.5" customHeight="1">
      <c r="A77" s="39" t="s">
        <v>183</v>
      </c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40"/>
      <c r="AK77" s="41" t="s">
        <v>81</v>
      </c>
      <c r="AL77" s="42"/>
      <c r="AM77" s="42"/>
      <c r="AN77" s="42"/>
      <c r="AO77" s="42"/>
      <c r="AP77" s="43"/>
      <c r="AQ77" s="46" t="s">
        <v>238</v>
      </c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>
        <v>3900</v>
      </c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>
        <f t="shared" si="7"/>
        <v>3900</v>
      </c>
      <c r="BV77" s="46"/>
      <c r="BW77" s="46"/>
      <c r="BX77" s="46"/>
      <c r="BY77" s="46"/>
      <c r="BZ77" s="46"/>
      <c r="CA77" s="46"/>
      <c r="CB77" s="46"/>
      <c r="CC77" s="46"/>
      <c r="CD77" s="46"/>
      <c r="CE77" s="46"/>
      <c r="CF77" s="46"/>
      <c r="CG77" s="46"/>
      <c r="CH77" s="46">
        <v>993.42</v>
      </c>
      <c r="CI77" s="46"/>
      <c r="CJ77" s="46"/>
      <c r="CK77" s="46"/>
      <c r="CL77" s="46"/>
      <c r="CM77" s="46"/>
      <c r="CN77" s="46"/>
      <c r="CO77" s="46"/>
      <c r="CP77" s="46"/>
      <c r="CQ77" s="46"/>
      <c r="CR77" s="46"/>
      <c r="CS77" s="46"/>
      <c r="CT77" s="46"/>
      <c r="CU77" s="46"/>
      <c r="CV77" s="46"/>
      <c r="CW77" s="46"/>
      <c r="CX77" s="46" t="s">
        <v>43</v>
      </c>
      <c r="CY77" s="46"/>
      <c r="CZ77" s="46"/>
      <c r="DA77" s="46"/>
      <c r="DB77" s="46"/>
      <c r="DC77" s="46"/>
      <c r="DD77" s="46"/>
      <c r="DE77" s="46"/>
      <c r="DF77" s="46"/>
      <c r="DG77" s="46"/>
      <c r="DH77" s="46"/>
      <c r="DI77" s="46"/>
      <c r="DJ77" s="46"/>
      <c r="DK77" s="46" t="s">
        <v>43</v>
      </c>
      <c r="DL77" s="46"/>
      <c r="DM77" s="46"/>
      <c r="DN77" s="46"/>
      <c r="DO77" s="46"/>
      <c r="DP77" s="46"/>
      <c r="DQ77" s="46"/>
      <c r="DR77" s="46"/>
      <c r="DS77" s="46"/>
      <c r="DT77" s="46"/>
      <c r="DU77" s="46"/>
      <c r="DV77" s="46"/>
      <c r="DW77" s="46"/>
      <c r="DX77" s="46">
        <f t="shared" si="9"/>
        <v>993.42</v>
      </c>
      <c r="DY77" s="46"/>
      <c r="DZ77" s="46"/>
      <c r="EA77" s="46"/>
      <c r="EB77" s="46"/>
      <c r="EC77" s="46"/>
      <c r="ED77" s="46"/>
      <c r="EE77" s="46"/>
      <c r="EF77" s="46"/>
      <c r="EG77" s="46"/>
      <c r="EH77" s="46"/>
      <c r="EI77" s="46"/>
      <c r="EJ77" s="46"/>
      <c r="EK77" s="46">
        <v>0</v>
      </c>
      <c r="EL77" s="46"/>
      <c r="EM77" s="46"/>
      <c r="EN77" s="46"/>
      <c r="EO77" s="46"/>
      <c r="EP77" s="46"/>
      <c r="EQ77" s="46"/>
      <c r="ER77" s="46"/>
      <c r="ES77" s="46"/>
      <c r="ET77" s="46"/>
      <c r="EU77" s="46"/>
      <c r="EV77" s="46"/>
      <c r="EW77" s="46"/>
      <c r="EX77" s="46">
        <f t="shared" si="8"/>
        <v>2906.58</v>
      </c>
      <c r="EY77" s="46"/>
      <c r="EZ77" s="46"/>
      <c r="FA77" s="46"/>
      <c r="FB77" s="46"/>
      <c r="FC77" s="46"/>
      <c r="FD77" s="46"/>
      <c r="FE77" s="46"/>
      <c r="FF77" s="46"/>
      <c r="FG77" s="46"/>
      <c r="FH77" s="46"/>
      <c r="FI77" s="46"/>
      <c r="FJ77" s="46"/>
    </row>
    <row r="78" spans="1:166" ht="39" customHeight="1">
      <c r="A78" s="69" t="s">
        <v>186</v>
      </c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70"/>
      <c r="AK78" s="41" t="s">
        <v>159</v>
      </c>
      <c r="AL78" s="42"/>
      <c r="AM78" s="42"/>
      <c r="AN78" s="42"/>
      <c r="AO78" s="42"/>
      <c r="AP78" s="43"/>
      <c r="AQ78" s="46" t="s">
        <v>239</v>
      </c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>
        <v>342100</v>
      </c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>
        <f t="shared" si="7"/>
        <v>342100</v>
      </c>
      <c r="BV78" s="46"/>
      <c r="BW78" s="46"/>
      <c r="BX78" s="46"/>
      <c r="BY78" s="46"/>
      <c r="BZ78" s="46"/>
      <c r="CA78" s="46"/>
      <c r="CB78" s="46"/>
      <c r="CC78" s="46"/>
      <c r="CD78" s="46"/>
      <c r="CE78" s="46"/>
      <c r="CF78" s="46"/>
      <c r="CG78" s="46"/>
      <c r="CH78" s="46">
        <v>75480.43</v>
      </c>
      <c r="CI78" s="46"/>
      <c r="CJ78" s="46"/>
      <c r="CK78" s="46"/>
      <c r="CL78" s="46"/>
      <c r="CM78" s="46"/>
      <c r="CN78" s="46"/>
      <c r="CO78" s="46"/>
      <c r="CP78" s="46"/>
      <c r="CQ78" s="46"/>
      <c r="CR78" s="46"/>
      <c r="CS78" s="46"/>
      <c r="CT78" s="46"/>
      <c r="CU78" s="46"/>
      <c r="CV78" s="46"/>
      <c r="CW78" s="46"/>
      <c r="CX78" s="46" t="s">
        <v>43</v>
      </c>
      <c r="CY78" s="46"/>
      <c r="CZ78" s="46"/>
      <c r="DA78" s="46"/>
      <c r="DB78" s="46"/>
      <c r="DC78" s="46"/>
      <c r="DD78" s="46"/>
      <c r="DE78" s="46"/>
      <c r="DF78" s="46"/>
      <c r="DG78" s="46"/>
      <c r="DH78" s="46"/>
      <c r="DI78" s="46"/>
      <c r="DJ78" s="46"/>
      <c r="DK78" s="46" t="s">
        <v>43</v>
      </c>
      <c r="DL78" s="46"/>
      <c r="DM78" s="46"/>
      <c r="DN78" s="46"/>
      <c r="DO78" s="46"/>
      <c r="DP78" s="46"/>
      <c r="DQ78" s="46"/>
      <c r="DR78" s="46"/>
      <c r="DS78" s="46"/>
      <c r="DT78" s="46"/>
      <c r="DU78" s="46"/>
      <c r="DV78" s="46"/>
      <c r="DW78" s="46"/>
      <c r="DX78" s="46">
        <f t="shared" si="9"/>
        <v>75480.43</v>
      </c>
      <c r="DY78" s="46"/>
      <c r="DZ78" s="46"/>
      <c r="EA78" s="46"/>
      <c r="EB78" s="46"/>
      <c r="EC78" s="46"/>
      <c r="ED78" s="46"/>
      <c r="EE78" s="46"/>
      <c r="EF78" s="46"/>
      <c r="EG78" s="46"/>
      <c r="EH78" s="46"/>
      <c r="EI78" s="46"/>
      <c r="EJ78" s="46"/>
      <c r="EK78" s="46">
        <v>0</v>
      </c>
      <c r="EL78" s="46"/>
      <c r="EM78" s="46"/>
      <c r="EN78" s="46"/>
      <c r="EO78" s="46"/>
      <c r="EP78" s="46"/>
      <c r="EQ78" s="46"/>
      <c r="ER78" s="46"/>
      <c r="ES78" s="46"/>
      <c r="ET78" s="46"/>
      <c r="EU78" s="46"/>
      <c r="EV78" s="46"/>
      <c r="EW78" s="46"/>
      <c r="EX78" s="46">
        <f t="shared" si="8"/>
        <v>266619.57</v>
      </c>
      <c r="EY78" s="46"/>
      <c r="EZ78" s="46"/>
      <c r="FA78" s="46"/>
      <c r="FB78" s="46"/>
      <c r="FC78" s="46"/>
      <c r="FD78" s="46"/>
      <c r="FE78" s="46"/>
      <c r="FF78" s="46"/>
      <c r="FG78" s="46"/>
      <c r="FH78" s="46"/>
      <c r="FI78" s="46"/>
      <c r="FJ78" s="46"/>
    </row>
    <row r="79" spans="1:166" ht="39" customHeight="1">
      <c r="A79" s="39" t="s">
        <v>185</v>
      </c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40"/>
      <c r="AK79" s="41" t="s">
        <v>194</v>
      </c>
      <c r="AL79" s="42"/>
      <c r="AM79" s="42"/>
      <c r="AN79" s="42"/>
      <c r="AO79" s="42"/>
      <c r="AP79" s="43"/>
      <c r="AQ79" s="46" t="s">
        <v>240</v>
      </c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>
        <v>16500</v>
      </c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>
        <f t="shared" si="7"/>
        <v>16500</v>
      </c>
      <c r="BV79" s="46"/>
      <c r="BW79" s="46"/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>
        <v>8727.4</v>
      </c>
      <c r="CI79" s="46"/>
      <c r="CJ79" s="46"/>
      <c r="CK79" s="46"/>
      <c r="CL79" s="46"/>
      <c r="CM79" s="46"/>
      <c r="CN79" s="46"/>
      <c r="CO79" s="46"/>
      <c r="CP79" s="46"/>
      <c r="CQ79" s="46"/>
      <c r="CR79" s="46"/>
      <c r="CS79" s="46"/>
      <c r="CT79" s="46"/>
      <c r="CU79" s="46"/>
      <c r="CV79" s="46"/>
      <c r="CW79" s="46"/>
      <c r="CX79" s="46" t="s">
        <v>43</v>
      </c>
      <c r="CY79" s="46"/>
      <c r="CZ79" s="46"/>
      <c r="DA79" s="46"/>
      <c r="DB79" s="46"/>
      <c r="DC79" s="46"/>
      <c r="DD79" s="46"/>
      <c r="DE79" s="46"/>
      <c r="DF79" s="46"/>
      <c r="DG79" s="46"/>
      <c r="DH79" s="46"/>
      <c r="DI79" s="46"/>
      <c r="DJ79" s="46"/>
      <c r="DK79" s="46" t="s">
        <v>43</v>
      </c>
      <c r="DL79" s="46"/>
      <c r="DM79" s="46"/>
      <c r="DN79" s="46"/>
      <c r="DO79" s="46"/>
      <c r="DP79" s="46"/>
      <c r="DQ79" s="46"/>
      <c r="DR79" s="46"/>
      <c r="DS79" s="46"/>
      <c r="DT79" s="46"/>
      <c r="DU79" s="46"/>
      <c r="DV79" s="46"/>
      <c r="DW79" s="46"/>
      <c r="DX79" s="46">
        <f t="shared" si="9"/>
        <v>8727.4</v>
      </c>
      <c r="DY79" s="46"/>
      <c r="DZ79" s="46"/>
      <c r="EA79" s="46"/>
      <c r="EB79" s="46"/>
      <c r="EC79" s="46"/>
      <c r="ED79" s="46"/>
      <c r="EE79" s="46"/>
      <c r="EF79" s="46"/>
      <c r="EG79" s="46"/>
      <c r="EH79" s="46"/>
      <c r="EI79" s="46"/>
      <c r="EJ79" s="46"/>
      <c r="EK79" s="46">
        <v>0</v>
      </c>
      <c r="EL79" s="46"/>
      <c r="EM79" s="46"/>
      <c r="EN79" s="46"/>
      <c r="EO79" s="46"/>
      <c r="EP79" s="46"/>
      <c r="EQ79" s="46"/>
      <c r="ER79" s="46"/>
      <c r="ES79" s="46"/>
      <c r="ET79" s="46"/>
      <c r="EU79" s="46"/>
      <c r="EV79" s="46"/>
      <c r="EW79" s="46"/>
      <c r="EX79" s="46">
        <f t="shared" si="8"/>
        <v>7772.6</v>
      </c>
      <c r="EY79" s="46"/>
      <c r="EZ79" s="46"/>
      <c r="FA79" s="46"/>
      <c r="FB79" s="46"/>
      <c r="FC79" s="46"/>
      <c r="FD79" s="46"/>
      <c r="FE79" s="46"/>
      <c r="FF79" s="46"/>
      <c r="FG79" s="46"/>
      <c r="FH79" s="46"/>
      <c r="FI79" s="46"/>
      <c r="FJ79" s="46"/>
    </row>
    <row r="80" spans="1:166" ht="35.25" customHeight="1">
      <c r="A80" s="39" t="s">
        <v>183</v>
      </c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40"/>
      <c r="AK80" s="41" t="s">
        <v>82</v>
      </c>
      <c r="AL80" s="42"/>
      <c r="AM80" s="42"/>
      <c r="AN80" s="42"/>
      <c r="AO80" s="42"/>
      <c r="AP80" s="43"/>
      <c r="AQ80" s="46" t="s">
        <v>241</v>
      </c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>
        <v>72800</v>
      </c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>
        <f aca="true" t="shared" si="10" ref="BU80:BU112">SUM(BC80)</f>
        <v>72800</v>
      </c>
      <c r="BV80" s="46"/>
      <c r="BW80" s="46"/>
      <c r="BX80" s="46"/>
      <c r="BY80" s="46"/>
      <c r="BZ80" s="46"/>
      <c r="CA80" s="46"/>
      <c r="CB80" s="46"/>
      <c r="CC80" s="46"/>
      <c r="CD80" s="46"/>
      <c r="CE80" s="46"/>
      <c r="CF80" s="46"/>
      <c r="CG80" s="46"/>
      <c r="CH80" s="84">
        <v>29036.35</v>
      </c>
      <c r="CI80" s="84"/>
      <c r="CJ80" s="84"/>
      <c r="CK80" s="84"/>
      <c r="CL80" s="84"/>
      <c r="CM80" s="84"/>
      <c r="CN80" s="84"/>
      <c r="CO80" s="84"/>
      <c r="CP80" s="84"/>
      <c r="CQ80" s="84"/>
      <c r="CR80" s="84"/>
      <c r="CS80" s="84"/>
      <c r="CT80" s="84"/>
      <c r="CU80" s="84"/>
      <c r="CV80" s="84"/>
      <c r="CW80" s="84"/>
      <c r="CX80" s="46" t="s">
        <v>43</v>
      </c>
      <c r="CY80" s="46"/>
      <c r="CZ80" s="46"/>
      <c r="DA80" s="46"/>
      <c r="DB80" s="46"/>
      <c r="DC80" s="46"/>
      <c r="DD80" s="46"/>
      <c r="DE80" s="46"/>
      <c r="DF80" s="46"/>
      <c r="DG80" s="46"/>
      <c r="DH80" s="46"/>
      <c r="DI80" s="46"/>
      <c r="DJ80" s="46"/>
      <c r="DK80" s="46" t="s">
        <v>43</v>
      </c>
      <c r="DL80" s="46"/>
      <c r="DM80" s="46"/>
      <c r="DN80" s="46"/>
      <c r="DO80" s="46"/>
      <c r="DP80" s="46"/>
      <c r="DQ80" s="46"/>
      <c r="DR80" s="46"/>
      <c r="DS80" s="46"/>
      <c r="DT80" s="46"/>
      <c r="DU80" s="46"/>
      <c r="DV80" s="46"/>
      <c r="DW80" s="46"/>
      <c r="DX80" s="46">
        <f t="shared" si="9"/>
        <v>29036.35</v>
      </c>
      <c r="DY80" s="46"/>
      <c r="DZ80" s="46"/>
      <c r="EA80" s="46"/>
      <c r="EB80" s="46"/>
      <c r="EC80" s="46"/>
      <c r="ED80" s="46"/>
      <c r="EE80" s="46"/>
      <c r="EF80" s="46"/>
      <c r="EG80" s="46"/>
      <c r="EH80" s="46"/>
      <c r="EI80" s="46"/>
      <c r="EJ80" s="46"/>
      <c r="EK80" s="46">
        <v>0</v>
      </c>
      <c r="EL80" s="46"/>
      <c r="EM80" s="46"/>
      <c r="EN80" s="46"/>
      <c r="EO80" s="46"/>
      <c r="EP80" s="46"/>
      <c r="EQ80" s="46"/>
      <c r="ER80" s="46"/>
      <c r="ES80" s="46"/>
      <c r="ET80" s="46"/>
      <c r="EU80" s="46"/>
      <c r="EV80" s="46"/>
      <c r="EW80" s="46"/>
      <c r="EX80" s="46">
        <f t="shared" si="8"/>
        <v>43763.65</v>
      </c>
      <c r="EY80" s="46"/>
      <c r="EZ80" s="46"/>
      <c r="FA80" s="46"/>
      <c r="FB80" s="46"/>
      <c r="FC80" s="46"/>
      <c r="FD80" s="46"/>
      <c r="FE80" s="46"/>
      <c r="FF80" s="46"/>
      <c r="FG80" s="46"/>
      <c r="FH80" s="46"/>
      <c r="FI80" s="46"/>
      <c r="FJ80" s="46"/>
    </row>
    <row r="81" spans="1:166" ht="39.75" customHeight="1">
      <c r="A81" s="69" t="s">
        <v>186</v>
      </c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70"/>
      <c r="AK81" s="41" t="s">
        <v>107</v>
      </c>
      <c r="AL81" s="42"/>
      <c r="AM81" s="42"/>
      <c r="AN81" s="42"/>
      <c r="AO81" s="42"/>
      <c r="AP81" s="43"/>
      <c r="AQ81" s="46" t="s">
        <v>242</v>
      </c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>
        <v>6052400</v>
      </c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>
        <f t="shared" si="10"/>
        <v>6052400</v>
      </c>
      <c r="BV81" s="46"/>
      <c r="BW81" s="46"/>
      <c r="BX81" s="46"/>
      <c r="BY81" s="46"/>
      <c r="BZ81" s="46"/>
      <c r="CA81" s="46"/>
      <c r="CB81" s="46"/>
      <c r="CC81" s="46"/>
      <c r="CD81" s="46"/>
      <c r="CE81" s="46"/>
      <c r="CF81" s="46"/>
      <c r="CG81" s="46"/>
      <c r="CH81" s="84">
        <v>2183532.01</v>
      </c>
      <c r="CI81" s="84"/>
      <c r="CJ81" s="84"/>
      <c r="CK81" s="84"/>
      <c r="CL81" s="84"/>
      <c r="CM81" s="84"/>
      <c r="CN81" s="84"/>
      <c r="CO81" s="84"/>
      <c r="CP81" s="84"/>
      <c r="CQ81" s="84"/>
      <c r="CR81" s="84"/>
      <c r="CS81" s="84"/>
      <c r="CT81" s="84"/>
      <c r="CU81" s="84"/>
      <c r="CV81" s="84"/>
      <c r="CW81" s="84"/>
      <c r="CX81" s="46" t="s">
        <v>43</v>
      </c>
      <c r="CY81" s="46"/>
      <c r="CZ81" s="46"/>
      <c r="DA81" s="46"/>
      <c r="DB81" s="46"/>
      <c r="DC81" s="46"/>
      <c r="DD81" s="46"/>
      <c r="DE81" s="46"/>
      <c r="DF81" s="46"/>
      <c r="DG81" s="46"/>
      <c r="DH81" s="46"/>
      <c r="DI81" s="46"/>
      <c r="DJ81" s="46"/>
      <c r="DK81" s="46" t="s">
        <v>43</v>
      </c>
      <c r="DL81" s="46"/>
      <c r="DM81" s="46"/>
      <c r="DN81" s="46"/>
      <c r="DO81" s="46"/>
      <c r="DP81" s="46"/>
      <c r="DQ81" s="46"/>
      <c r="DR81" s="46"/>
      <c r="DS81" s="46"/>
      <c r="DT81" s="46"/>
      <c r="DU81" s="46"/>
      <c r="DV81" s="46"/>
      <c r="DW81" s="46"/>
      <c r="DX81" s="46">
        <f t="shared" si="9"/>
        <v>2183532.01</v>
      </c>
      <c r="DY81" s="46"/>
      <c r="DZ81" s="46"/>
      <c r="EA81" s="46"/>
      <c r="EB81" s="46"/>
      <c r="EC81" s="46"/>
      <c r="ED81" s="46"/>
      <c r="EE81" s="46"/>
      <c r="EF81" s="46"/>
      <c r="EG81" s="46"/>
      <c r="EH81" s="46"/>
      <c r="EI81" s="46"/>
      <c r="EJ81" s="46"/>
      <c r="EK81" s="46">
        <v>0</v>
      </c>
      <c r="EL81" s="46"/>
      <c r="EM81" s="46"/>
      <c r="EN81" s="46"/>
      <c r="EO81" s="46"/>
      <c r="EP81" s="46"/>
      <c r="EQ81" s="46"/>
      <c r="ER81" s="46"/>
      <c r="ES81" s="46"/>
      <c r="ET81" s="46"/>
      <c r="EU81" s="46"/>
      <c r="EV81" s="46"/>
      <c r="EW81" s="46"/>
      <c r="EX81" s="46">
        <f t="shared" si="8"/>
        <v>3868867.99</v>
      </c>
      <c r="EY81" s="46"/>
      <c r="EZ81" s="46"/>
      <c r="FA81" s="46"/>
      <c r="FB81" s="46"/>
      <c r="FC81" s="46"/>
      <c r="FD81" s="46"/>
      <c r="FE81" s="46"/>
      <c r="FF81" s="46"/>
      <c r="FG81" s="46"/>
      <c r="FH81" s="46"/>
      <c r="FI81" s="46"/>
      <c r="FJ81" s="46"/>
    </row>
    <row r="82" spans="1:166" ht="34.5" customHeight="1">
      <c r="A82" s="39" t="s">
        <v>185</v>
      </c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40"/>
      <c r="AK82" s="41" t="s">
        <v>83</v>
      </c>
      <c r="AL82" s="42"/>
      <c r="AM82" s="42"/>
      <c r="AN82" s="42"/>
      <c r="AO82" s="42"/>
      <c r="AP82" s="43"/>
      <c r="AQ82" s="46" t="s">
        <v>243</v>
      </c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>
        <v>2256100</v>
      </c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  <c r="BS82" s="46"/>
      <c r="BT82" s="46"/>
      <c r="BU82" s="46">
        <f t="shared" si="10"/>
        <v>2256100</v>
      </c>
      <c r="BV82" s="46"/>
      <c r="BW82" s="46"/>
      <c r="BX82" s="46"/>
      <c r="BY82" s="46"/>
      <c r="BZ82" s="46"/>
      <c r="CA82" s="46"/>
      <c r="CB82" s="46"/>
      <c r="CC82" s="46"/>
      <c r="CD82" s="46"/>
      <c r="CE82" s="46"/>
      <c r="CF82" s="46"/>
      <c r="CG82" s="46"/>
      <c r="CH82" s="84">
        <v>1247488.3</v>
      </c>
      <c r="CI82" s="84"/>
      <c r="CJ82" s="84"/>
      <c r="CK82" s="84"/>
      <c r="CL82" s="84"/>
      <c r="CM82" s="84"/>
      <c r="CN82" s="84"/>
      <c r="CO82" s="84"/>
      <c r="CP82" s="84"/>
      <c r="CQ82" s="84"/>
      <c r="CR82" s="84"/>
      <c r="CS82" s="84"/>
      <c r="CT82" s="84"/>
      <c r="CU82" s="84"/>
      <c r="CV82" s="84"/>
      <c r="CW82" s="84"/>
      <c r="CX82" s="46" t="s">
        <v>43</v>
      </c>
      <c r="CY82" s="46"/>
      <c r="CZ82" s="46"/>
      <c r="DA82" s="46"/>
      <c r="DB82" s="46"/>
      <c r="DC82" s="46"/>
      <c r="DD82" s="46"/>
      <c r="DE82" s="46"/>
      <c r="DF82" s="46"/>
      <c r="DG82" s="46"/>
      <c r="DH82" s="46"/>
      <c r="DI82" s="46"/>
      <c r="DJ82" s="46"/>
      <c r="DK82" s="46" t="s">
        <v>43</v>
      </c>
      <c r="DL82" s="46"/>
      <c r="DM82" s="46"/>
      <c r="DN82" s="46"/>
      <c r="DO82" s="46"/>
      <c r="DP82" s="46"/>
      <c r="DQ82" s="46"/>
      <c r="DR82" s="46"/>
      <c r="DS82" s="46"/>
      <c r="DT82" s="46"/>
      <c r="DU82" s="46"/>
      <c r="DV82" s="46"/>
      <c r="DW82" s="46"/>
      <c r="DX82" s="46">
        <f t="shared" si="9"/>
        <v>1247488.3</v>
      </c>
      <c r="DY82" s="46"/>
      <c r="DZ82" s="46"/>
      <c r="EA82" s="46"/>
      <c r="EB82" s="46"/>
      <c r="EC82" s="46"/>
      <c r="ED82" s="46"/>
      <c r="EE82" s="46"/>
      <c r="EF82" s="46"/>
      <c r="EG82" s="46"/>
      <c r="EH82" s="46"/>
      <c r="EI82" s="46"/>
      <c r="EJ82" s="46"/>
      <c r="EK82" s="46">
        <v>0</v>
      </c>
      <c r="EL82" s="46"/>
      <c r="EM82" s="46"/>
      <c r="EN82" s="46"/>
      <c r="EO82" s="46"/>
      <c r="EP82" s="46"/>
      <c r="EQ82" s="46"/>
      <c r="ER82" s="46"/>
      <c r="ES82" s="46"/>
      <c r="ET82" s="46"/>
      <c r="EU82" s="46"/>
      <c r="EV82" s="46"/>
      <c r="EW82" s="46"/>
      <c r="EX82" s="46">
        <f t="shared" si="8"/>
        <v>1008611.7</v>
      </c>
      <c r="EY82" s="46"/>
      <c r="EZ82" s="46"/>
      <c r="FA82" s="46"/>
      <c r="FB82" s="46"/>
      <c r="FC82" s="46"/>
      <c r="FD82" s="46"/>
      <c r="FE82" s="46"/>
      <c r="FF82" s="46"/>
      <c r="FG82" s="46"/>
      <c r="FH82" s="46"/>
      <c r="FI82" s="46"/>
      <c r="FJ82" s="46"/>
    </row>
    <row r="83" spans="1:166" ht="33" customHeight="1">
      <c r="A83" s="39" t="s">
        <v>183</v>
      </c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40"/>
      <c r="AK83" s="41" t="s">
        <v>195</v>
      </c>
      <c r="AL83" s="42"/>
      <c r="AM83" s="42"/>
      <c r="AN83" s="42"/>
      <c r="AO83" s="42"/>
      <c r="AP83" s="43"/>
      <c r="AQ83" s="46" t="s">
        <v>244</v>
      </c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>
        <v>401400</v>
      </c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/>
      <c r="BP83" s="46"/>
      <c r="BQ83" s="46"/>
      <c r="BR83" s="46"/>
      <c r="BS83" s="46"/>
      <c r="BT83" s="46"/>
      <c r="BU83" s="46">
        <f t="shared" si="10"/>
        <v>401400</v>
      </c>
      <c r="BV83" s="46"/>
      <c r="BW83" s="46"/>
      <c r="BX83" s="46"/>
      <c r="BY83" s="46"/>
      <c r="BZ83" s="46"/>
      <c r="CA83" s="46"/>
      <c r="CB83" s="46"/>
      <c r="CC83" s="46"/>
      <c r="CD83" s="46"/>
      <c r="CE83" s="46"/>
      <c r="CF83" s="46"/>
      <c r="CG83" s="46"/>
      <c r="CH83" s="46">
        <v>315071.68</v>
      </c>
      <c r="CI83" s="46"/>
      <c r="CJ83" s="46"/>
      <c r="CK83" s="46"/>
      <c r="CL83" s="46"/>
      <c r="CM83" s="46"/>
      <c r="CN83" s="46"/>
      <c r="CO83" s="46"/>
      <c r="CP83" s="46"/>
      <c r="CQ83" s="46"/>
      <c r="CR83" s="46"/>
      <c r="CS83" s="46"/>
      <c r="CT83" s="46"/>
      <c r="CU83" s="46"/>
      <c r="CV83" s="46"/>
      <c r="CW83" s="46"/>
      <c r="CX83" s="46" t="s">
        <v>43</v>
      </c>
      <c r="CY83" s="46"/>
      <c r="CZ83" s="46"/>
      <c r="DA83" s="46"/>
      <c r="DB83" s="46"/>
      <c r="DC83" s="46"/>
      <c r="DD83" s="46"/>
      <c r="DE83" s="46"/>
      <c r="DF83" s="46"/>
      <c r="DG83" s="46"/>
      <c r="DH83" s="46"/>
      <c r="DI83" s="46"/>
      <c r="DJ83" s="46"/>
      <c r="DK83" s="46" t="s">
        <v>43</v>
      </c>
      <c r="DL83" s="46"/>
      <c r="DM83" s="46"/>
      <c r="DN83" s="46"/>
      <c r="DO83" s="46"/>
      <c r="DP83" s="46"/>
      <c r="DQ83" s="46"/>
      <c r="DR83" s="46"/>
      <c r="DS83" s="46"/>
      <c r="DT83" s="46"/>
      <c r="DU83" s="46"/>
      <c r="DV83" s="46"/>
      <c r="DW83" s="46"/>
      <c r="DX83" s="46">
        <f aca="true" t="shared" si="11" ref="DX83:DX96">CH83</f>
        <v>315071.68</v>
      </c>
      <c r="DY83" s="46"/>
      <c r="DZ83" s="46"/>
      <c r="EA83" s="46"/>
      <c r="EB83" s="46"/>
      <c r="EC83" s="46"/>
      <c r="ED83" s="46"/>
      <c r="EE83" s="46"/>
      <c r="EF83" s="46"/>
      <c r="EG83" s="46"/>
      <c r="EH83" s="46"/>
      <c r="EI83" s="46"/>
      <c r="EJ83" s="46"/>
      <c r="EK83" s="46">
        <v>0</v>
      </c>
      <c r="EL83" s="46"/>
      <c r="EM83" s="46"/>
      <c r="EN83" s="46"/>
      <c r="EO83" s="46"/>
      <c r="EP83" s="46"/>
      <c r="EQ83" s="46"/>
      <c r="ER83" s="46"/>
      <c r="ES83" s="46"/>
      <c r="ET83" s="46"/>
      <c r="EU83" s="46"/>
      <c r="EV83" s="46"/>
      <c r="EW83" s="46"/>
      <c r="EX83" s="46">
        <f t="shared" si="8"/>
        <v>86328.32</v>
      </c>
      <c r="EY83" s="46"/>
      <c r="EZ83" s="46"/>
      <c r="FA83" s="46"/>
      <c r="FB83" s="46"/>
      <c r="FC83" s="46"/>
      <c r="FD83" s="46"/>
      <c r="FE83" s="46"/>
      <c r="FF83" s="46"/>
      <c r="FG83" s="46"/>
      <c r="FH83" s="46"/>
      <c r="FI83" s="46"/>
      <c r="FJ83" s="46"/>
    </row>
    <row r="84" spans="1:166" ht="39" customHeight="1">
      <c r="A84" s="69" t="s">
        <v>186</v>
      </c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70"/>
      <c r="AK84" s="41" t="s">
        <v>84</v>
      </c>
      <c r="AL84" s="42"/>
      <c r="AM84" s="42"/>
      <c r="AN84" s="42"/>
      <c r="AO84" s="42"/>
      <c r="AP84" s="43"/>
      <c r="AQ84" s="46" t="s">
        <v>245</v>
      </c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>
        <v>41638100</v>
      </c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>
        <f t="shared" si="10"/>
        <v>41638100</v>
      </c>
      <c r="BV84" s="46"/>
      <c r="BW84" s="46"/>
      <c r="BX84" s="46"/>
      <c r="BY84" s="46"/>
      <c r="BZ84" s="46"/>
      <c r="CA84" s="46"/>
      <c r="CB84" s="46"/>
      <c r="CC84" s="46"/>
      <c r="CD84" s="46"/>
      <c r="CE84" s="46"/>
      <c r="CF84" s="46"/>
      <c r="CG84" s="46"/>
      <c r="CH84" s="46">
        <v>31599707.98</v>
      </c>
      <c r="CI84" s="46"/>
      <c r="CJ84" s="46"/>
      <c r="CK84" s="46"/>
      <c r="CL84" s="46"/>
      <c r="CM84" s="46"/>
      <c r="CN84" s="46"/>
      <c r="CO84" s="46"/>
      <c r="CP84" s="46"/>
      <c r="CQ84" s="46"/>
      <c r="CR84" s="46"/>
      <c r="CS84" s="46"/>
      <c r="CT84" s="46"/>
      <c r="CU84" s="46"/>
      <c r="CV84" s="46"/>
      <c r="CW84" s="46"/>
      <c r="CX84" s="46" t="s">
        <v>43</v>
      </c>
      <c r="CY84" s="46"/>
      <c r="CZ84" s="46"/>
      <c r="DA84" s="46"/>
      <c r="DB84" s="46"/>
      <c r="DC84" s="46"/>
      <c r="DD84" s="46"/>
      <c r="DE84" s="46"/>
      <c r="DF84" s="46"/>
      <c r="DG84" s="46"/>
      <c r="DH84" s="46"/>
      <c r="DI84" s="46"/>
      <c r="DJ84" s="46"/>
      <c r="DK84" s="46" t="s">
        <v>43</v>
      </c>
      <c r="DL84" s="46"/>
      <c r="DM84" s="46"/>
      <c r="DN84" s="46"/>
      <c r="DO84" s="46"/>
      <c r="DP84" s="46"/>
      <c r="DQ84" s="46"/>
      <c r="DR84" s="46"/>
      <c r="DS84" s="46"/>
      <c r="DT84" s="46"/>
      <c r="DU84" s="46"/>
      <c r="DV84" s="46"/>
      <c r="DW84" s="46"/>
      <c r="DX84" s="46">
        <f t="shared" si="11"/>
        <v>31599707.98</v>
      </c>
      <c r="DY84" s="46"/>
      <c r="DZ84" s="46"/>
      <c r="EA84" s="46"/>
      <c r="EB84" s="46"/>
      <c r="EC84" s="46"/>
      <c r="ED84" s="46"/>
      <c r="EE84" s="46"/>
      <c r="EF84" s="46"/>
      <c r="EG84" s="46"/>
      <c r="EH84" s="46"/>
      <c r="EI84" s="46"/>
      <c r="EJ84" s="46"/>
      <c r="EK84" s="46">
        <v>0</v>
      </c>
      <c r="EL84" s="46"/>
      <c r="EM84" s="46"/>
      <c r="EN84" s="46"/>
      <c r="EO84" s="46"/>
      <c r="EP84" s="46"/>
      <c r="EQ84" s="46"/>
      <c r="ER84" s="46"/>
      <c r="ES84" s="46"/>
      <c r="ET84" s="46"/>
      <c r="EU84" s="46"/>
      <c r="EV84" s="46"/>
      <c r="EW84" s="46"/>
      <c r="EX84" s="46">
        <f t="shared" si="8"/>
        <v>10038392.02</v>
      </c>
      <c r="EY84" s="46"/>
      <c r="EZ84" s="46"/>
      <c r="FA84" s="46"/>
      <c r="FB84" s="46"/>
      <c r="FC84" s="46"/>
      <c r="FD84" s="46"/>
      <c r="FE84" s="46"/>
      <c r="FF84" s="46"/>
      <c r="FG84" s="46"/>
      <c r="FH84" s="46"/>
      <c r="FI84" s="46"/>
      <c r="FJ84" s="46"/>
    </row>
    <row r="85" spans="1:166" ht="35.25" customHeight="1">
      <c r="A85" s="39" t="s">
        <v>183</v>
      </c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40"/>
      <c r="AK85" s="41" t="s">
        <v>85</v>
      </c>
      <c r="AL85" s="42"/>
      <c r="AM85" s="42"/>
      <c r="AN85" s="42"/>
      <c r="AO85" s="42"/>
      <c r="AP85" s="43"/>
      <c r="AQ85" s="46" t="s">
        <v>246</v>
      </c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>
        <v>116100</v>
      </c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>
        <f t="shared" si="10"/>
        <v>116100</v>
      </c>
      <c r="BV85" s="46"/>
      <c r="BW85" s="46"/>
      <c r="BX85" s="46"/>
      <c r="BY85" s="46"/>
      <c r="BZ85" s="46"/>
      <c r="CA85" s="46"/>
      <c r="CB85" s="46"/>
      <c r="CC85" s="46"/>
      <c r="CD85" s="46"/>
      <c r="CE85" s="46"/>
      <c r="CF85" s="46"/>
      <c r="CG85" s="46"/>
      <c r="CH85" s="46">
        <v>58714.91</v>
      </c>
      <c r="CI85" s="46"/>
      <c r="CJ85" s="46"/>
      <c r="CK85" s="46"/>
      <c r="CL85" s="46"/>
      <c r="CM85" s="46"/>
      <c r="CN85" s="46"/>
      <c r="CO85" s="46"/>
      <c r="CP85" s="46"/>
      <c r="CQ85" s="46"/>
      <c r="CR85" s="46"/>
      <c r="CS85" s="46"/>
      <c r="CT85" s="46"/>
      <c r="CU85" s="46"/>
      <c r="CV85" s="46"/>
      <c r="CW85" s="46"/>
      <c r="CX85" s="46" t="s">
        <v>43</v>
      </c>
      <c r="CY85" s="46"/>
      <c r="CZ85" s="46"/>
      <c r="DA85" s="46"/>
      <c r="DB85" s="46"/>
      <c r="DC85" s="46"/>
      <c r="DD85" s="46"/>
      <c r="DE85" s="46"/>
      <c r="DF85" s="46"/>
      <c r="DG85" s="46"/>
      <c r="DH85" s="46"/>
      <c r="DI85" s="46"/>
      <c r="DJ85" s="46"/>
      <c r="DK85" s="46" t="s">
        <v>43</v>
      </c>
      <c r="DL85" s="46"/>
      <c r="DM85" s="46"/>
      <c r="DN85" s="46"/>
      <c r="DO85" s="46"/>
      <c r="DP85" s="46"/>
      <c r="DQ85" s="46"/>
      <c r="DR85" s="46"/>
      <c r="DS85" s="46"/>
      <c r="DT85" s="46"/>
      <c r="DU85" s="46"/>
      <c r="DV85" s="46"/>
      <c r="DW85" s="46"/>
      <c r="DX85" s="46">
        <f t="shared" si="11"/>
        <v>58714.91</v>
      </c>
      <c r="DY85" s="46"/>
      <c r="DZ85" s="46"/>
      <c r="EA85" s="46"/>
      <c r="EB85" s="46"/>
      <c r="EC85" s="46"/>
      <c r="ED85" s="46"/>
      <c r="EE85" s="46"/>
      <c r="EF85" s="46"/>
      <c r="EG85" s="46"/>
      <c r="EH85" s="46"/>
      <c r="EI85" s="46"/>
      <c r="EJ85" s="46"/>
      <c r="EK85" s="46">
        <v>0</v>
      </c>
      <c r="EL85" s="46"/>
      <c r="EM85" s="46"/>
      <c r="EN85" s="46"/>
      <c r="EO85" s="46"/>
      <c r="EP85" s="46"/>
      <c r="EQ85" s="46"/>
      <c r="ER85" s="46"/>
      <c r="ES85" s="46"/>
      <c r="ET85" s="46"/>
      <c r="EU85" s="46"/>
      <c r="EV85" s="46"/>
      <c r="EW85" s="46"/>
      <c r="EX85" s="46">
        <f t="shared" si="8"/>
        <v>57385.09</v>
      </c>
      <c r="EY85" s="46"/>
      <c r="EZ85" s="46"/>
      <c r="FA85" s="46"/>
      <c r="FB85" s="46"/>
      <c r="FC85" s="46"/>
      <c r="FD85" s="46"/>
      <c r="FE85" s="46"/>
      <c r="FF85" s="46"/>
      <c r="FG85" s="46"/>
      <c r="FH85" s="46"/>
      <c r="FI85" s="46"/>
      <c r="FJ85" s="46"/>
    </row>
    <row r="86" spans="1:166" ht="38.25" customHeight="1">
      <c r="A86" s="69" t="s">
        <v>186</v>
      </c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70"/>
      <c r="AK86" s="41" t="s">
        <v>86</v>
      </c>
      <c r="AL86" s="42"/>
      <c r="AM86" s="42"/>
      <c r="AN86" s="42"/>
      <c r="AO86" s="42"/>
      <c r="AP86" s="43"/>
      <c r="AQ86" s="46" t="s">
        <v>247</v>
      </c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>
        <v>10532700</v>
      </c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6"/>
      <c r="BR86" s="46"/>
      <c r="BS86" s="46"/>
      <c r="BT86" s="46"/>
      <c r="BU86" s="46">
        <f t="shared" si="10"/>
        <v>10532700</v>
      </c>
      <c r="BV86" s="46"/>
      <c r="BW86" s="46"/>
      <c r="BX86" s="46"/>
      <c r="BY86" s="46"/>
      <c r="BZ86" s="46"/>
      <c r="CA86" s="46"/>
      <c r="CB86" s="46"/>
      <c r="CC86" s="46"/>
      <c r="CD86" s="46"/>
      <c r="CE86" s="46"/>
      <c r="CF86" s="46"/>
      <c r="CG86" s="46"/>
      <c r="CH86" s="46">
        <v>5252764.2</v>
      </c>
      <c r="CI86" s="46"/>
      <c r="CJ86" s="46"/>
      <c r="CK86" s="46"/>
      <c r="CL86" s="46"/>
      <c r="CM86" s="46"/>
      <c r="CN86" s="46"/>
      <c r="CO86" s="46"/>
      <c r="CP86" s="46"/>
      <c r="CQ86" s="46"/>
      <c r="CR86" s="46"/>
      <c r="CS86" s="46"/>
      <c r="CT86" s="46"/>
      <c r="CU86" s="46"/>
      <c r="CV86" s="46"/>
      <c r="CW86" s="46"/>
      <c r="CX86" s="46" t="s">
        <v>43</v>
      </c>
      <c r="CY86" s="46"/>
      <c r="CZ86" s="46"/>
      <c r="DA86" s="46"/>
      <c r="DB86" s="46"/>
      <c r="DC86" s="46"/>
      <c r="DD86" s="46"/>
      <c r="DE86" s="46"/>
      <c r="DF86" s="46"/>
      <c r="DG86" s="46"/>
      <c r="DH86" s="46"/>
      <c r="DI86" s="46"/>
      <c r="DJ86" s="46"/>
      <c r="DK86" s="46" t="s">
        <v>43</v>
      </c>
      <c r="DL86" s="46"/>
      <c r="DM86" s="46"/>
      <c r="DN86" s="46"/>
      <c r="DO86" s="46"/>
      <c r="DP86" s="46"/>
      <c r="DQ86" s="46"/>
      <c r="DR86" s="46"/>
      <c r="DS86" s="46"/>
      <c r="DT86" s="46"/>
      <c r="DU86" s="46"/>
      <c r="DV86" s="46"/>
      <c r="DW86" s="46"/>
      <c r="DX86" s="46">
        <f t="shared" si="11"/>
        <v>5252764.2</v>
      </c>
      <c r="DY86" s="46"/>
      <c r="DZ86" s="46"/>
      <c r="EA86" s="46"/>
      <c r="EB86" s="46"/>
      <c r="EC86" s="46"/>
      <c r="ED86" s="46"/>
      <c r="EE86" s="46"/>
      <c r="EF86" s="46"/>
      <c r="EG86" s="46"/>
      <c r="EH86" s="46"/>
      <c r="EI86" s="46"/>
      <c r="EJ86" s="46"/>
      <c r="EK86" s="46">
        <v>0</v>
      </c>
      <c r="EL86" s="46"/>
      <c r="EM86" s="46"/>
      <c r="EN86" s="46"/>
      <c r="EO86" s="46"/>
      <c r="EP86" s="46"/>
      <c r="EQ86" s="46"/>
      <c r="ER86" s="46"/>
      <c r="ES86" s="46"/>
      <c r="ET86" s="46"/>
      <c r="EU86" s="46"/>
      <c r="EV86" s="46"/>
      <c r="EW86" s="46"/>
      <c r="EX86" s="46">
        <f t="shared" si="8"/>
        <v>5279935.8</v>
      </c>
      <c r="EY86" s="46"/>
      <c r="EZ86" s="46"/>
      <c r="FA86" s="46"/>
      <c r="FB86" s="46"/>
      <c r="FC86" s="46"/>
      <c r="FD86" s="46"/>
      <c r="FE86" s="46"/>
      <c r="FF86" s="46"/>
      <c r="FG86" s="46"/>
      <c r="FH86" s="46"/>
      <c r="FI86" s="46"/>
      <c r="FJ86" s="46"/>
    </row>
    <row r="87" spans="1:166" ht="38.25" customHeight="1">
      <c r="A87" s="39" t="s">
        <v>183</v>
      </c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40"/>
      <c r="AK87" s="41" t="s">
        <v>87</v>
      </c>
      <c r="AL87" s="42"/>
      <c r="AM87" s="42"/>
      <c r="AN87" s="42"/>
      <c r="AO87" s="42"/>
      <c r="AP87" s="43"/>
      <c r="AQ87" s="46" t="s">
        <v>248</v>
      </c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>
        <v>3200</v>
      </c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>
        <f t="shared" si="10"/>
        <v>3200</v>
      </c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>
        <v>2408.57</v>
      </c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 t="s">
        <v>43</v>
      </c>
      <c r="CY87" s="46"/>
      <c r="CZ87" s="46"/>
      <c r="DA87" s="46"/>
      <c r="DB87" s="46"/>
      <c r="DC87" s="46"/>
      <c r="DD87" s="46"/>
      <c r="DE87" s="46"/>
      <c r="DF87" s="46"/>
      <c r="DG87" s="46"/>
      <c r="DH87" s="46"/>
      <c r="DI87" s="46"/>
      <c r="DJ87" s="46"/>
      <c r="DK87" s="46" t="s">
        <v>43</v>
      </c>
      <c r="DL87" s="46"/>
      <c r="DM87" s="46"/>
      <c r="DN87" s="46"/>
      <c r="DO87" s="46"/>
      <c r="DP87" s="46"/>
      <c r="DQ87" s="46"/>
      <c r="DR87" s="46"/>
      <c r="DS87" s="46"/>
      <c r="DT87" s="46"/>
      <c r="DU87" s="46"/>
      <c r="DV87" s="46"/>
      <c r="DW87" s="46"/>
      <c r="DX87" s="46">
        <f t="shared" si="11"/>
        <v>2408.57</v>
      </c>
      <c r="DY87" s="46"/>
      <c r="DZ87" s="46"/>
      <c r="EA87" s="46"/>
      <c r="EB87" s="46"/>
      <c r="EC87" s="46"/>
      <c r="ED87" s="46"/>
      <c r="EE87" s="46"/>
      <c r="EF87" s="46"/>
      <c r="EG87" s="46"/>
      <c r="EH87" s="46"/>
      <c r="EI87" s="46"/>
      <c r="EJ87" s="46"/>
      <c r="EK87" s="46">
        <v>0</v>
      </c>
      <c r="EL87" s="46"/>
      <c r="EM87" s="46"/>
      <c r="EN87" s="46"/>
      <c r="EO87" s="46"/>
      <c r="EP87" s="46"/>
      <c r="EQ87" s="46"/>
      <c r="ER87" s="46"/>
      <c r="ES87" s="46"/>
      <c r="ET87" s="46"/>
      <c r="EU87" s="46"/>
      <c r="EV87" s="46"/>
      <c r="EW87" s="46"/>
      <c r="EX87" s="46">
        <f t="shared" si="8"/>
        <v>791.4299999999998</v>
      </c>
      <c r="EY87" s="46"/>
      <c r="EZ87" s="46"/>
      <c r="FA87" s="46"/>
      <c r="FB87" s="46"/>
      <c r="FC87" s="46"/>
      <c r="FD87" s="46"/>
      <c r="FE87" s="46"/>
      <c r="FF87" s="46"/>
      <c r="FG87" s="46"/>
      <c r="FH87" s="46"/>
      <c r="FI87" s="46"/>
      <c r="FJ87" s="46"/>
    </row>
    <row r="88" spans="1:166" ht="46.5" customHeight="1">
      <c r="A88" s="69" t="s">
        <v>186</v>
      </c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70"/>
      <c r="AK88" s="41" t="s">
        <v>88</v>
      </c>
      <c r="AL88" s="42"/>
      <c r="AM88" s="42"/>
      <c r="AN88" s="42"/>
      <c r="AO88" s="42"/>
      <c r="AP88" s="43"/>
      <c r="AQ88" s="46" t="s">
        <v>249</v>
      </c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>
        <v>334200</v>
      </c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>
        <f t="shared" si="10"/>
        <v>334200</v>
      </c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>
        <v>248306.46</v>
      </c>
      <c r="CI88" s="46"/>
      <c r="CJ88" s="46"/>
      <c r="CK88" s="46"/>
      <c r="CL88" s="46"/>
      <c r="CM88" s="46"/>
      <c r="CN88" s="46"/>
      <c r="CO88" s="46"/>
      <c r="CP88" s="46"/>
      <c r="CQ88" s="46"/>
      <c r="CR88" s="46"/>
      <c r="CS88" s="46"/>
      <c r="CT88" s="46"/>
      <c r="CU88" s="46"/>
      <c r="CV88" s="46"/>
      <c r="CW88" s="46"/>
      <c r="CX88" s="46" t="s">
        <v>43</v>
      </c>
      <c r="CY88" s="46"/>
      <c r="CZ88" s="46"/>
      <c r="DA88" s="46"/>
      <c r="DB88" s="46"/>
      <c r="DC88" s="46"/>
      <c r="DD88" s="46"/>
      <c r="DE88" s="46"/>
      <c r="DF88" s="46"/>
      <c r="DG88" s="46"/>
      <c r="DH88" s="46"/>
      <c r="DI88" s="46"/>
      <c r="DJ88" s="46"/>
      <c r="DK88" s="46" t="s">
        <v>43</v>
      </c>
      <c r="DL88" s="46"/>
      <c r="DM88" s="46"/>
      <c r="DN88" s="46"/>
      <c r="DO88" s="46"/>
      <c r="DP88" s="46"/>
      <c r="DQ88" s="46"/>
      <c r="DR88" s="46"/>
      <c r="DS88" s="46"/>
      <c r="DT88" s="46"/>
      <c r="DU88" s="46"/>
      <c r="DV88" s="46"/>
      <c r="DW88" s="46"/>
      <c r="DX88" s="46">
        <f t="shared" si="11"/>
        <v>248306.46</v>
      </c>
      <c r="DY88" s="46"/>
      <c r="DZ88" s="46"/>
      <c r="EA88" s="46"/>
      <c r="EB88" s="46"/>
      <c r="EC88" s="46"/>
      <c r="ED88" s="46"/>
      <c r="EE88" s="46"/>
      <c r="EF88" s="46"/>
      <c r="EG88" s="46"/>
      <c r="EH88" s="46"/>
      <c r="EI88" s="46"/>
      <c r="EJ88" s="46"/>
      <c r="EK88" s="46">
        <v>0</v>
      </c>
      <c r="EL88" s="46"/>
      <c r="EM88" s="46"/>
      <c r="EN88" s="46"/>
      <c r="EO88" s="46"/>
      <c r="EP88" s="46"/>
      <c r="EQ88" s="46"/>
      <c r="ER88" s="46"/>
      <c r="ES88" s="46"/>
      <c r="ET88" s="46"/>
      <c r="EU88" s="46"/>
      <c r="EV88" s="46"/>
      <c r="EW88" s="46"/>
      <c r="EX88" s="46">
        <f t="shared" si="8"/>
        <v>85893.54000000001</v>
      </c>
      <c r="EY88" s="46"/>
      <c r="EZ88" s="46"/>
      <c r="FA88" s="46"/>
      <c r="FB88" s="46"/>
      <c r="FC88" s="46"/>
      <c r="FD88" s="46"/>
      <c r="FE88" s="46"/>
      <c r="FF88" s="46"/>
      <c r="FG88" s="46"/>
      <c r="FH88" s="46"/>
      <c r="FI88" s="46"/>
      <c r="FJ88" s="46"/>
    </row>
    <row r="89" spans="1:166" ht="33" customHeight="1">
      <c r="A89" s="39" t="s">
        <v>183</v>
      </c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40"/>
      <c r="AK89" s="41" t="s">
        <v>196</v>
      </c>
      <c r="AL89" s="42"/>
      <c r="AM89" s="42"/>
      <c r="AN89" s="42"/>
      <c r="AO89" s="42"/>
      <c r="AP89" s="43"/>
      <c r="AQ89" s="46" t="s">
        <v>250</v>
      </c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>
        <v>41800</v>
      </c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>
        <f t="shared" si="10"/>
        <v>41800</v>
      </c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>
        <v>21549.11</v>
      </c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 t="s">
        <v>43</v>
      </c>
      <c r="CY89" s="46"/>
      <c r="CZ89" s="46"/>
      <c r="DA89" s="46"/>
      <c r="DB89" s="46"/>
      <c r="DC89" s="46"/>
      <c r="DD89" s="46"/>
      <c r="DE89" s="46"/>
      <c r="DF89" s="46"/>
      <c r="DG89" s="46"/>
      <c r="DH89" s="46"/>
      <c r="DI89" s="46"/>
      <c r="DJ89" s="46"/>
      <c r="DK89" s="46" t="s">
        <v>43</v>
      </c>
      <c r="DL89" s="46"/>
      <c r="DM89" s="46"/>
      <c r="DN89" s="46"/>
      <c r="DO89" s="46"/>
      <c r="DP89" s="46"/>
      <c r="DQ89" s="46"/>
      <c r="DR89" s="46"/>
      <c r="DS89" s="46"/>
      <c r="DT89" s="46"/>
      <c r="DU89" s="46"/>
      <c r="DV89" s="46"/>
      <c r="DW89" s="46"/>
      <c r="DX89" s="46">
        <f t="shared" si="11"/>
        <v>21549.11</v>
      </c>
      <c r="DY89" s="46"/>
      <c r="DZ89" s="46"/>
      <c r="EA89" s="46"/>
      <c r="EB89" s="46"/>
      <c r="EC89" s="46"/>
      <c r="ED89" s="46"/>
      <c r="EE89" s="46"/>
      <c r="EF89" s="46"/>
      <c r="EG89" s="46"/>
      <c r="EH89" s="46"/>
      <c r="EI89" s="46"/>
      <c r="EJ89" s="46"/>
      <c r="EK89" s="46">
        <v>0</v>
      </c>
      <c r="EL89" s="46"/>
      <c r="EM89" s="46"/>
      <c r="EN89" s="46"/>
      <c r="EO89" s="46"/>
      <c r="EP89" s="46"/>
      <c r="EQ89" s="46"/>
      <c r="ER89" s="46"/>
      <c r="ES89" s="46"/>
      <c r="ET89" s="46"/>
      <c r="EU89" s="46"/>
      <c r="EV89" s="46"/>
      <c r="EW89" s="46"/>
      <c r="EX89" s="46">
        <f t="shared" si="8"/>
        <v>20250.89</v>
      </c>
      <c r="EY89" s="46"/>
      <c r="EZ89" s="46"/>
      <c r="FA89" s="46"/>
      <c r="FB89" s="46"/>
      <c r="FC89" s="46"/>
      <c r="FD89" s="46"/>
      <c r="FE89" s="46"/>
      <c r="FF89" s="46"/>
      <c r="FG89" s="46"/>
      <c r="FH89" s="46"/>
      <c r="FI89" s="46"/>
      <c r="FJ89" s="46"/>
    </row>
    <row r="90" spans="1:166" ht="34.5" customHeight="1">
      <c r="A90" s="69" t="s">
        <v>186</v>
      </c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70"/>
      <c r="AK90" s="41" t="s">
        <v>89</v>
      </c>
      <c r="AL90" s="42"/>
      <c r="AM90" s="42"/>
      <c r="AN90" s="42"/>
      <c r="AO90" s="42"/>
      <c r="AP90" s="43"/>
      <c r="AQ90" s="46" t="s">
        <v>251</v>
      </c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>
        <v>4309300</v>
      </c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>
        <f t="shared" si="10"/>
        <v>4309300</v>
      </c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>
        <v>2221557.45</v>
      </c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 t="s">
        <v>43</v>
      </c>
      <c r="CY90" s="46"/>
      <c r="CZ90" s="46"/>
      <c r="DA90" s="46"/>
      <c r="DB90" s="46"/>
      <c r="DC90" s="46"/>
      <c r="DD90" s="46"/>
      <c r="DE90" s="46"/>
      <c r="DF90" s="46"/>
      <c r="DG90" s="46"/>
      <c r="DH90" s="46"/>
      <c r="DI90" s="46"/>
      <c r="DJ90" s="46"/>
      <c r="DK90" s="46" t="s">
        <v>43</v>
      </c>
      <c r="DL90" s="46"/>
      <c r="DM90" s="46"/>
      <c r="DN90" s="46"/>
      <c r="DO90" s="46"/>
      <c r="DP90" s="46"/>
      <c r="DQ90" s="46"/>
      <c r="DR90" s="46"/>
      <c r="DS90" s="46"/>
      <c r="DT90" s="46"/>
      <c r="DU90" s="46"/>
      <c r="DV90" s="46"/>
      <c r="DW90" s="46"/>
      <c r="DX90" s="46">
        <f t="shared" si="11"/>
        <v>2221557.45</v>
      </c>
      <c r="DY90" s="46"/>
      <c r="DZ90" s="46"/>
      <c r="EA90" s="46"/>
      <c r="EB90" s="46"/>
      <c r="EC90" s="46"/>
      <c r="ED90" s="46"/>
      <c r="EE90" s="46"/>
      <c r="EF90" s="46"/>
      <c r="EG90" s="46"/>
      <c r="EH90" s="46"/>
      <c r="EI90" s="46"/>
      <c r="EJ90" s="46"/>
      <c r="EK90" s="46">
        <v>0</v>
      </c>
      <c r="EL90" s="46"/>
      <c r="EM90" s="46"/>
      <c r="EN90" s="46"/>
      <c r="EO90" s="46"/>
      <c r="EP90" s="46"/>
      <c r="EQ90" s="46"/>
      <c r="ER90" s="46"/>
      <c r="ES90" s="46"/>
      <c r="ET90" s="46"/>
      <c r="EU90" s="46"/>
      <c r="EV90" s="46"/>
      <c r="EW90" s="46"/>
      <c r="EX90" s="46">
        <f t="shared" si="8"/>
        <v>2087742.5499999998</v>
      </c>
      <c r="EY90" s="46"/>
      <c r="EZ90" s="46"/>
      <c r="FA90" s="46"/>
      <c r="FB90" s="46"/>
      <c r="FC90" s="46"/>
      <c r="FD90" s="46"/>
      <c r="FE90" s="46"/>
      <c r="FF90" s="46"/>
      <c r="FG90" s="46"/>
      <c r="FH90" s="46"/>
      <c r="FI90" s="46"/>
      <c r="FJ90" s="46"/>
    </row>
    <row r="91" spans="1:166" ht="33.75" customHeight="1">
      <c r="A91" s="39" t="s">
        <v>183</v>
      </c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40"/>
      <c r="AK91" s="41" t="s">
        <v>90</v>
      </c>
      <c r="AL91" s="42"/>
      <c r="AM91" s="42"/>
      <c r="AN91" s="42"/>
      <c r="AO91" s="42"/>
      <c r="AP91" s="43"/>
      <c r="AQ91" s="46" t="s">
        <v>252</v>
      </c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>
        <v>39100</v>
      </c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>
        <f t="shared" si="10"/>
        <v>39100</v>
      </c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>
        <v>22689.03</v>
      </c>
      <c r="CI91" s="46"/>
      <c r="CJ91" s="46"/>
      <c r="CK91" s="46"/>
      <c r="CL91" s="46"/>
      <c r="CM91" s="46"/>
      <c r="CN91" s="46"/>
      <c r="CO91" s="46"/>
      <c r="CP91" s="46"/>
      <c r="CQ91" s="46"/>
      <c r="CR91" s="46"/>
      <c r="CS91" s="46"/>
      <c r="CT91" s="46"/>
      <c r="CU91" s="46"/>
      <c r="CV91" s="46"/>
      <c r="CW91" s="46"/>
      <c r="CX91" s="46" t="s">
        <v>43</v>
      </c>
      <c r="CY91" s="46"/>
      <c r="CZ91" s="46"/>
      <c r="DA91" s="46"/>
      <c r="DB91" s="46"/>
      <c r="DC91" s="46"/>
      <c r="DD91" s="46"/>
      <c r="DE91" s="46"/>
      <c r="DF91" s="46"/>
      <c r="DG91" s="46"/>
      <c r="DH91" s="46"/>
      <c r="DI91" s="46"/>
      <c r="DJ91" s="46"/>
      <c r="DK91" s="46" t="s">
        <v>43</v>
      </c>
      <c r="DL91" s="46"/>
      <c r="DM91" s="46"/>
      <c r="DN91" s="46"/>
      <c r="DO91" s="46"/>
      <c r="DP91" s="46"/>
      <c r="DQ91" s="46"/>
      <c r="DR91" s="46"/>
      <c r="DS91" s="46"/>
      <c r="DT91" s="46"/>
      <c r="DU91" s="46"/>
      <c r="DV91" s="46"/>
      <c r="DW91" s="46"/>
      <c r="DX91" s="46">
        <f t="shared" si="11"/>
        <v>22689.03</v>
      </c>
      <c r="DY91" s="46"/>
      <c r="DZ91" s="46"/>
      <c r="EA91" s="46"/>
      <c r="EB91" s="46"/>
      <c r="EC91" s="46"/>
      <c r="ED91" s="46"/>
      <c r="EE91" s="46"/>
      <c r="EF91" s="46"/>
      <c r="EG91" s="46"/>
      <c r="EH91" s="46"/>
      <c r="EI91" s="46"/>
      <c r="EJ91" s="46"/>
      <c r="EK91" s="46">
        <v>0</v>
      </c>
      <c r="EL91" s="46"/>
      <c r="EM91" s="46"/>
      <c r="EN91" s="46"/>
      <c r="EO91" s="46"/>
      <c r="EP91" s="46"/>
      <c r="EQ91" s="46"/>
      <c r="ER91" s="46"/>
      <c r="ES91" s="46"/>
      <c r="ET91" s="46"/>
      <c r="EU91" s="46"/>
      <c r="EV91" s="46"/>
      <c r="EW91" s="46"/>
      <c r="EX91" s="46">
        <f t="shared" si="8"/>
        <v>16410.97</v>
      </c>
      <c r="EY91" s="46"/>
      <c r="EZ91" s="46"/>
      <c r="FA91" s="46"/>
      <c r="FB91" s="46"/>
      <c r="FC91" s="46"/>
      <c r="FD91" s="46"/>
      <c r="FE91" s="46"/>
      <c r="FF91" s="46"/>
      <c r="FG91" s="46"/>
      <c r="FH91" s="46"/>
      <c r="FI91" s="46"/>
      <c r="FJ91" s="46"/>
    </row>
    <row r="92" spans="1:166" ht="39" customHeight="1">
      <c r="A92" s="69" t="s">
        <v>186</v>
      </c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70"/>
      <c r="AK92" s="41" t="s">
        <v>91</v>
      </c>
      <c r="AL92" s="42"/>
      <c r="AM92" s="42"/>
      <c r="AN92" s="42"/>
      <c r="AO92" s="42"/>
      <c r="AP92" s="43"/>
      <c r="AQ92" s="46" t="s">
        <v>253</v>
      </c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>
        <v>4032200</v>
      </c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  <c r="BP92" s="46"/>
      <c r="BQ92" s="46"/>
      <c r="BR92" s="46"/>
      <c r="BS92" s="46"/>
      <c r="BT92" s="46"/>
      <c r="BU92" s="46">
        <f t="shared" si="10"/>
        <v>4032200</v>
      </c>
      <c r="BV92" s="46"/>
      <c r="BW92" s="46"/>
      <c r="BX92" s="46"/>
      <c r="BY92" s="46"/>
      <c r="BZ92" s="46"/>
      <c r="CA92" s="46"/>
      <c r="CB92" s="46"/>
      <c r="CC92" s="46"/>
      <c r="CD92" s="46"/>
      <c r="CE92" s="46"/>
      <c r="CF92" s="46"/>
      <c r="CG92" s="46"/>
      <c r="CH92" s="46">
        <v>2339075</v>
      </c>
      <c r="CI92" s="46"/>
      <c r="CJ92" s="46"/>
      <c r="CK92" s="46"/>
      <c r="CL92" s="46"/>
      <c r="CM92" s="46"/>
      <c r="CN92" s="46"/>
      <c r="CO92" s="46"/>
      <c r="CP92" s="46"/>
      <c r="CQ92" s="46"/>
      <c r="CR92" s="46"/>
      <c r="CS92" s="46"/>
      <c r="CT92" s="46"/>
      <c r="CU92" s="46"/>
      <c r="CV92" s="46"/>
      <c r="CW92" s="46"/>
      <c r="CX92" s="46" t="s">
        <v>43</v>
      </c>
      <c r="CY92" s="46"/>
      <c r="CZ92" s="46"/>
      <c r="DA92" s="46"/>
      <c r="DB92" s="46"/>
      <c r="DC92" s="46"/>
      <c r="DD92" s="46"/>
      <c r="DE92" s="46"/>
      <c r="DF92" s="46"/>
      <c r="DG92" s="46"/>
      <c r="DH92" s="46"/>
      <c r="DI92" s="46"/>
      <c r="DJ92" s="46"/>
      <c r="DK92" s="46" t="s">
        <v>43</v>
      </c>
      <c r="DL92" s="46"/>
      <c r="DM92" s="46"/>
      <c r="DN92" s="46"/>
      <c r="DO92" s="46"/>
      <c r="DP92" s="46"/>
      <c r="DQ92" s="46"/>
      <c r="DR92" s="46"/>
      <c r="DS92" s="46"/>
      <c r="DT92" s="46"/>
      <c r="DU92" s="46"/>
      <c r="DV92" s="46"/>
      <c r="DW92" s="46"/>
      <c r="DX92" s="46">
        <f t="shared" si="11"/>
        <v>2339075</v>
      </c>
      <c r="DY92" s="46"/>
      <c r="DZ92" s="46"/>
      <c r="EA92" s="46"/>
      <c r="EB92" s="46"/>
      <c r="EC92" s="46"/>
      <c r="ED92" s="46"/>
      <c r="EE92" s="46"/>
      <c r="EF92" s="46"/>
      <c r="EG92" s="46"/>
      <c r="EH92" s="46"/>
      <c r="EI92" s="46"/>
      <c r="EJ92" s="46"/>
      <c r="EK92" s="46">
        <v>0</v>
      </c>
      <c r="EL92" s="46"/>
      <c r="EM92" s="46"/>
      <c r="EN92" s="46"/>
      <c r="EO92" s="46"/>
      <c r="EP92" s="46"/>
      <c r="EQ92" s="46"/>
      <c r="ER92" s="46"/>
      <c r="ES92" s="46"/>
      <c r="ET92" s="46"/>
      <c r="EU92" s="46"/>
      <c r="EV92" s="46"/>
      <c r="EW92" s="46"/>
      <c r="EX92" s="46">
        <f t="shared" si="8"/>
        <v>1693125</v>
      </c>
      <c r="EY92" s="46"/>
      <c r="EZ92" s="46"/>
      <c r="FA92" s="46"/>
      <c r="FB92" s="46"/>
      <c r="FC92" s="46"/>
      <c r="FD92" s="46"/>
      <c r="FE92" s="46"/>
      <c r="FF92" s="46"/>
      <c r="FG92" s="46"/>
      <c r="FH92" s="46"/>
      <c r="FI92" s="46"/>
      <c r="FJ92" s="46"/>
    </row>
    <row r="93" spans="1:166" ht="41.25" customHeight="1">
      <c r="A93" s="39" t="s">
        <v>183</v>
      </c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40"/>
      <c r="AK93" s="41" t="s">
        <v>160</v>
      </c>
      <c r="AL93" s="42"/>
      <c r="AM93" s="42"/>
      <c r="AN93" s="42"/>
      <c r="AO93" s="42"/>
      <c r="AP93" s="43"/>
      <c r="AQ93" s="46" t="s">
        <v>254</v>
      </c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>
        <v>19200</v>
      </c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  <c r="BP93" s="46"/>
      <c r="BQ93" s="46"/>
      <c r="BR93" s="46"/>
      <c r="BS93" s="46"/>
      <c r="BT93" s="46"/>
      <c r="BU93" s="46">
        <f t="shared" si="10"/>
        <v>19200</v>
      </c>
      <c r="BV93" s="46"/>
      <c r="BW93" s="46"/>
      <c r="BX93" s="46"/>
      <c r="BY93" s="46"/>
      <c r="BZ93" s="46"/>
      <c r="CA93" s="46"/>
      <c r="CB93" s="46"/>
      <c r="CC93" s="46"/>
      <c r="CD93" s="46"/>
      <c r="CE93" s="46"/>
      <c r="CF93" s="46"/>
      <c r="CG93" s="46"/>
      <c r="CH93" s="46">
        <v>8643.6</v>
      </c>
      <c r="CI93" s="46"/>
      <c r="CJ93" s="46"/>
      <c r="CK93" s="46"/>
      <c r="CL93" s="46"/>
      <c r="CM93" s="46"/>
      <c r="CN93" s="46"/>
      <c r="CO93" s="46"/>
      <c r="CP93" s="46"/>
      <c r="CQ93" s="46"/>
      <c r="CR93" s="46"/>
      <c r="CS93" s="46"/>
      <c r="CT93" s="46"/>
      <c r="CU93" s="46"/>
      <c r="CV93" s="46"/>
      <c r="CW93" s="46"/>
      <c r="CX93" s="46" t="s">
        <v>43</v>
      </c>
      <c r="CY93" s="46"/>
      <c r="CZ93" s="46"/>
      <c r="DA93" s="46"/>
      <c r="DB93" s="46"/>
      <c r="DC93" s="46"/>
      <c r="DD93" s="46"/>
      <c r="DE93" s="46"/>
      <c r="DF93" s="46"/>
      <c r="DG93" s="46"/>
      <c r="DH93" s="46"/>
      <c r="DI93" s="46"/>
      <c r="DJ93" s="46"/>
      <c r="DK93" s="46" t="s">
        <v>43</v>
      </c>
      <c r="DL93" s="46"/>
      <c r="DM93" s="46"/>
      <c r="DN93" s="46"/>
      <c r="DO93" s="46"/>
      <c r="DP93" s="46"/>
      <c r="DQ93" s="46"/>
      <c r="DR93" s="46"/>
      <c r="DS93" s="46"/>
      <c r="DT93" s="46"/>
      <c r="DU93" s="46"/>
      <c r="DV93" s="46"/>
      <c r="DW93" s="46"/>
      <c r="DX93" s="46">
        <f t="shared" si="11"/>
        <v>8643.6</v>
      </c>
      <c r="DY93" s="46"/>
      <c r="DZ93" s="46"/>
      <c r="EA93" s="46"/>
      <c r="EB93" s="46"/>
      <c r="EC93" s="46"/>
      <c r="ED93" s="46"/>
      <c r="EE93" s="46"/>
      <c r="EF93" s="46"/>
      <c r="EG93" s="46"/>
      <c r="EH93" s="46"/>
      <c r="EI93" s="46"/>
      <c r="EJ93" s="46"/>
      <c r="EK93" s="46">
        <v>0</v>
      </c>
      <c r="EL93" s="46"/>
      <c r="EM93" s="46"/>
      <c r="EN93" s="46"/>
      <c r="EO93" s="46"/>
      <c r="EP93" s="46"/>
      <c r="EQ93" s="46"/>
      <c r="ER93" s="46"/>
      <c r="ES93" s="46"/>
      <c r="ET93" s="46"/>
      <c r="EU93" s="46"/>
      <c r="EV93" s="46"/>
      <c r="EW93" s="46"/>
      <c r="EX93" s="46">
        <f t="shared" si="8"/>
        <v>10556.4</v>
      </c>
      <c r="EY93" s="46"/>
      <c r="EZ93" s="46"/>
      <c r="FA93" s="46"/>
      <c r="FB93" s="46"/>
      <c r="FC93" s="46"/>
      <c r="FD93" s="46"/>
      <c r="FE93" s="46"/>
      <c r="FF93" s="46"/>
      <c r="FG93" s="46"/>
      <c r="FH93" s="46"/>
      <c r="FI93" s="46"/>
      <c r="FJ93" s="46"/>
    </row>
    <row r="94" spans="1:166" ht="42" customHeight="1">
      <c r="A94" s="69" t="s">
        <v>186</v>
      </c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70"/>
      <c r="AK94" s="41" t="s">
        <v>197</v>
      </c>
      <c r="AL94" s="42"/>
      <c r="AM94" s="42"/>
      <c r="AN94" s="42"/>
      <c r="AO94" s="42"/>
      <c r="AP94" s="43"/>
      <c r="AQ94" s="46" t="s">
        <v>255</v>
      </c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>
        <v>16386400</v>
      </c>
      <c r="BD94" s="46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  <c r="BP94" s="46"/>
      <c r="BQ94" s="46"/>
      <c r="BR94" s="46"/>
      <c r="BS94" s="46"/>
      <c r="BT94" s="46"/>
      <c r="BU94" s="46">
        <f t="shared" si="10"/>
        <v>16386400</v>
      </c>
      <c r="BV94" s="46"/>
      <c r="BW94" s="46"/>
      <c r="BX94" s="46"/>
      <c r="BY94" s="46"/>
      <c r="BZ94" s="46"/>
      <c r="CA94" s="46"/>
      <c r="CB94" s="46"/>
      <c r="CC94" s="46"/>
      <c r="CD94" s="46"/>
      <c r="CE94" s="46"/>
      <c r="CF94" s="46"/>
      <c r="CG94" s="46"/>
      <c r="CH94" s="46">
        <v>9987365</v>
      </c>
      <c r="CI94" s="46"/>
      <c r="CJ94" s="46"/>
      <c r="CK94" s="46"/>
      <c r="CL94" s="46"/>
      <c r="CM94" s="46"/>
      <c r="CN94" s="46"/>
      <c r="CO94" s="46"/>
      <c r="CP94" s="46"/>
      <c r="CQ94" s="46"/>
      <c r="CR94" s="46"/>
      <c r="CS94" s="46"/>
      <c r="CT94" s="46"/>
      <c r="CU94" s="46"/>
      <c r="CV94" s="46"/>
      <c r="CW94" s="46"/>
      <c r="CX94" s="46" t="s">
        <v>43</v>
      </c>
      <c r="CY94" s="46"/>
      <c r="CZ94" s="46"/>
      <c r="DA94" s="46"/>
      <c r="DB94" s="46"/>
      <c r="DC94" s="46"/>
      <c r="DD94" s="46"/>
      <c r="DE94" s="46"/>
      <c r="DF94" s="46"/>
      <c r="DG94" s="46"/>
      <c r="DH94" s="46"/>
      <c r="DI94" s="46"/>
      <c r="DJ94" s="46"/>
      <c r="DK94" s="46" t="s">
        <v>43</v>
      </c>
      <c r="DL94" s="46"/>
      <c r="DM94" s="46"/>
      <c r="DN94" s="46"/>
      <c r="DO94" s="46"/>
      <c r="DP94" s="46"/>
      <c r="DQ94" s="46"/>
      <c r="DR94" s="46"/>
      <c r="DS94" s="46"/>
      <c r="DT94" s="46"/>
      <c r="DU94" s="46"/>
      <c r="DV94" s="46"/>
      <c r="DW94" s="46"/>
      <c r="DX94" s="46">
        <f t="shared" si="11"/>
        <v>9987365</v>
      </c>
      <c r="DY94" s="46"/>
      <c r="DZ94" s="46"/>
      <c r="EA94" s="46"/>
      <c r="EB94" s="46"/>
      <c r="EC94" s="46"/>
      <c r="ED94" s="46"/>
      <c r="EE94" s="46"/>
      <c r="EF94" s="46"/>
      <c r="EG94" s="46"/>
      <c r="EH94" s="46"/>
      <c r="EI94" s="46"/>
      <c r="EJ94" s="46"/>
      <c r="EK94" s="46">
        <v>0</v>
      </c>
      <c r="EL94" s="46"/>
      <c r="EM94" s="46"/>
      <c r="EN94" s="46"/>
      <c r="EO94" s="46"/>
      <c r="EP94" s="46"/>
      <c r="EQ94" s="46"/>
      <c r="ER94" s="46"/>
      <c r="ES94" s="46"/>
      <c r="ET94" s="46"/>
      <c r="EU94" s="46"/>
      <c r="EV94" s="46"/>
      <c r="EW94" s="46"/>
      <c r="EX94" s="46">
        <f t="shared" si="8"/>
        <v>6399035</v>
      </c>
      <c r="EY94" s="46"/>
      <c r="EZ94" s="46"/>
      <c r="FA94" s="46"/>
      <c r="FB94" s="46"/>
      <c r="FC94" s="46"/>
      <c r="FD94" s="46"/>
      <c r="FE94" s="46"/>
      <c r="FF94" s="46"/>
      <c r="FG94" s="46"/>
      <c r="FH94" s="46"/>
      <c r="FI94" s="46"/>
      <c r="FJ94" s="46"/>
    </row>
    <row r="95" spans="1:166" ht="32.25" customHeight="1">
      <c r="A95" s="39" t="s">
        <v>183</v>
      </c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40"/>
      <c r="AK95" s="41" t="s">
        <v>92</v>
      </c>
      <c r="AL95" s="42"/>
      <c r="AM95" s="42"/>
      <c r="AN95" s="42"/>
      <c r="AO95" s="42"/>
      <c r="AP95" s="43"/>
      <c r="AQ95" s="46" t="s">
        <v>256</v>
      </c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>
        <v>27300</v>
      </c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  <c r="BP95" s="46"/>
      <c r="BQ95" s="46"/>
      <c r="BR95" s="46"/>
      <c r="BS95" s="46"/>
      <c r="BT95" s="46"/>
      <c r="BU95" s="46">
        <f>SUM(BC95)</f>
        <v>27300</v>
      </c>
      <c r="BV95" s="46"/>
      <c r="BW95" s="46"/>
      <c r="BX95" s="46"/>
      <c r="BY95" s="46"/>
      <c r="BZ95" s="46"/>
      <c r="CA95" s="46"/>
      <c r="CB95" s="46"/>
      <c r="CC95" s="46"/>
      <c r="CD95" s="46"/>
      <c r="CE95" s="46"/>
      <c r="CF95" s="46"/>
      <c r="CG95" s="46"/>
      <c r="CH95" s="46">
        <v>24339.29</v>
      </c>
      <c r="CI95" s="46"/>
      <c r="CJ95" s="46"/>
      <c r="CK95" s="46"/>
      <c r="CL95" s="46"/>
      <c r="CM95" s="46"/>
      <c r="CN95" s="46"/>
      <c r="CO95" s="46"/>
      <c r="CP95" s="46"/>
      <c r="CQ95" s="46"/>
      <c r="CR95" s="46"/>
      <c r="CS95" s="46"/>
      <c r="CT95" s="46"/>
      <c r="CU95" s="46"/>
      <c r="CV95" s="46"/>
      <c r="CW95" s="46"/>
      <c r="CX95" s="46" t="s">
        <v>43</v>
      </c>
      <c r="CY95" s="46"/>
      <c r="CZ95" s="46"/>
      <c r="DA95" s="46"/>
      <c r="DB95" s="46"/>
      <c r="DC95" s="46"/>
      <c r="DD95" s="46"/>
      <c r="DE95" s="46"/>
      <c r="DF95" s="46"/>
      <c r="DG95" s="46"/>
      <c r="DH95" s="46"/>
      <c r="DI95" s="46"/>
      <c r="DJ95" s="46"/>
      <c r="DK95" s="46" t="s">
        <v>43</v>
      </c>
      <c r="DL95" s="46"/>
      <c r="DM95" s="46"/>
      <c r="DN95" s="46"/>
      <c r="DO95" s="46"/>
      <c r="DP95" s="46"/>
      <c r="DQ95" s="46"/>
      <c r="DR95" s="46"/>
      <c r="DS95" s="46"/>
      <c r="DT95" s="46"/>
      <c r="DU95" s="46"/>
      <c r="DV95" s="46"/>
      <c r="DW95" s="46"/>
      <c r="DX95" s="46">
        <f t="shared" si="11"/>
        <v>24339.29</v>
      </c>
      <c r="DY95" s="46"/>
      <c r="DZ95" s="46"/>
      <c r="EA95" s="46"/>
      <c r="EB95" s="46"/>
      <c r="EC95" s="46"/>
      <c r="ED95" s="46"/>
      <c r="EE95" s="46"/>
      <c r="EF95" s="46"/>
      <c r="EG95" s="46"/>
      <c r="EH95" s="46"/>
      <c r="EI95" s="46"/>
      <c r="EJ95" s="46"/>
      <c r="EK95" s="46">
        <v>0</v>
      </c>
      <c r="EL95" s="46"/>
      <c r="EM95" s="46"/>
      <c r="EN95" s="46"/>
      <c r="EO95" s="46"/>
      <c r="EP95" s="46"/>
      <c r="EQ95" s="46"/>
      <c r="ER95" s="46"/>
      <c r="ES95" s="46"/>
      <c r="ET95" s="46"/>
      <c r="EU95" s="46"/>
      <c r="EV95" s="46"/>
      <c r="EW95" s="46"/>
      <c r="EX95" s="46">
        <f>SUM(BU95-DX95)</f>
        <v>2960.709999999999</v>
      </c>
      <c r="EY95" s="46"/>
      <c r="EZ95" s="46"/>
      <c r="FA95" s="46"/>
      <c r="FB95" s="46"/>
      <c r="FC95" s="46"/>
      <c r="FD95" s="46"/>
      <c r="FE95" s="46"/>
      <c r="FF95" s="46"/>
      <c r="FG95" s="46"/>
      <c r="FH95" s="46"/>
      <c r="FI95" s="46"/>
      <c r="FJ95" s="46"/>
    </row>
    <row r="96" spans="1:166" ht="36.75" customHeight="1">
      <c r="A96" s="69" t="s">
        <v>186</v>
      </c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70"/>
      <c r="AK96" s="41" t="s">
        <v>93</v>
      </c>
      <c r="AL96" s="42"/>
      <c r="AM96" s="42"/>
      <c r="AN96" s="42"/>
      <c r="AO96" s="42"/>
      <c r="AP96" s="43"/>
      <c r="AQ96" s="46" t="s">
        <v>257</v>
      </c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>
        <v>2747210</v>
      </c>
      <c r="BD96" s="46"/>
      <c r="BE96" s="46"/>
      <c r="BF96" s="46"/>
      <c r="BG96" s="46"/>
      <c r="BH96" s="46"/>
      <c r="BI96" s="46"/>
      <c r="BJ96" s="46"/>
      <c r="BK96" s="46"/>
      <c r="BL96" s="46"/>
      <c r="BM96" s="46"/>
      <c r="BN96" s="46"/>
      <c r="BO96" s="46"/>
      <c r="BP96" s="46"/>
      <c r="BQ96" s="46"/>
      <c r="BR96" s="46"/>
      <c r="BS96" s="46"/>
      <c r="BT96" s="46"/>
      <c r="BU96" s="46">
        <f>SUM(BC96)</f>
        <v>2747210</v>
      </c>
      <c r="BV96" s="46"/>
      <c r="BW96" s="46"/>
      <c r="BX96" s="46"/>
      <c r="BY96" s="46"/>
      <c r="BZ96" s="46"/>
      <c r="CA96" s="46"/>
      <c r="CB96" s="46"/>
      <c r="CC96" s="46"/>
      <c r="CD96" s="46"/>
      <c r="CE96" s="46"/>
      <c r="CF96" s="46"/>
      <c r="CG96" s="46"/>
      <c r="CH96" s="46">
        <v>2509204.13</v>
      </c>
      <c r="CI96" s="46"/>
      <c r="CJ96" s="46"/>
      <c r="CK96" s="46"/>
      <c r="CL96" s="46"/>
      <c r="CM96" s="46"/>
      <c r="CN96" s="46"/>
      <c r="CO96" s="46"/>
      <c r="CP96" s="46"/>
      <c r="CQ96" s="46"/>
      <c r="CR96" s="46"/>
      <c r="CS96" s="46"/>
      <c r="CT96" s="46"/>
      <c r="CU96" s="46"/>
      <c r="CV96" s="46"/>
      <c r="CW96" s="46"/>
      <c r="CX96" s="46" t="s">
        <v>43</v>
      </c>
      <c r="CY96" s="46"/>
      <c r="CZ96" s="46"/>
      <c r="DA96" s="46"/>
      <c r="DB96" s="46"/>
      <c r="DC96" s="46"/>
      <c r="DD96" s="46"/>
      <c r="DE96" s="46"/>
      <c r="DF96" s="46"/>
      <c r="DG96" s="46"/>
      <c r="DH96" s="46"/>
      <c r="DI96" s="46"/>
      <c r="DJ96" s="46"/>
      <c r="DK96" s="46" t="s">
        <v>43</v>
      </c>
      <c r="DL96" s="46"/>
      <c r="DM96" s="46"/>
      <c r="DN96" s="46"/>
      <c r="DO96" s="46"/>
      <c r="DP96" s="46"/>
      <c r="DQ96" s="46"/>
      <c r="DR96" s="46"/>
      <c r="DS96" s="46"/>
      <c r="DT96" s="46"/>
      <c r="DU96" s="46"/>
      <c r="DV96" s="46"/>
      <c r="DW96" s="46"/>
      <c r="DX96" s="46">
        <f t="shared" si="11"/>
        <v>2509204.13</v>
      </c>
      <c r="DY96" s="46"/>
      <c r="DZ96" s="46"/>
      <c r="EA96" s="46"/>
      <c r="EB96" s="46"/>
      <c r="EC96" s="46"/>
      <c r="ED96" s="46"/>
      <c r="EE96" s="46"/>
      <c r="EF96" s="46"/>
      <c r="EG96" s="46"/>
      <c r="EH96" s="46"/>
      <c r="EI96" s="46"/>
      <c r="EJ96" s="46"/>
      <c r="EK96" s="46">
        <v>0</v>
      </c>
      <c r="EL96" s="46"/>
      <c r="EM96" s="46"/>
      <c r="EN96" s="46"/>
      <c r="EO96" s="46"/>
      <c r="EP96" s="46"/>
      <c r="EQ96" s="46"/>
      <c r="ER96" s="46"/>
      <c r="ES96" s="46"/>
      <c r="ET96" s="46"/>
      <c r="EU96" s="46"/>
      <c r="EV96" s="46"/>
      <c r="EW96" s="46"/>
      <c r="EX96" s="46">
        <f>SUM(BU96-DX96)</f>
        <v>238005.8700000001</v>
      </c>
      <c r="EY96" s="46"/>
      <c r="EZ96" s="46"/>
      <c r="FA96" s="46"/>
      <c r="FB96" s="46"/>
      <c r="FC96" s="46"/>
      <c r="FD96" s="46"/>
      <c r="FE96" s="46"/>
      <c r="FF96" s="46"/>
      <c r="FG96" s="46"/>
      <c r="FH96" s="46"/>
      <c r="FI96" s="46"/>
      <c r="FJ96" s="46"/>
    </row>
    <row r="97" spans="1:166" ht="36.75" customHeight="1">
      <c r="A97" s="69" t="s">
        <v>186</v>
      </c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70"/>
      <c r="AK97" s="41" t="s">
        <v>94</v>
      </c>
      <c r="AL97" s="42"/>
      <c r="AM97" s="42"/>
      <c r="AN97" s="42"/>
      <c r="AO97" s="42"/>
      <c r="AP97" s="43"/>
      <c r="AQ97" s="46" t="s">
        <v>288</v>
      </c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>
        <v>64090</v>
      </c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  <c r="BP97" s="46"/>
      <c r="BQ97" s="46"/>
      <c r="BR97" s="46"/>
      <c r="BS97" s="46"/>
      <c r="BT97" s="46"/>
      <c r="BU97" s="46">
        <f>SUM(BC97)</f>
        <v>64090</v>
      </c>
      <c r="BV97" s="46"/>
      <c r="BW97" s="46"/>
      <c r="BX97" s="46"/>
      <c r="BY97" s="46"/>
      <c r="BZ97" s="46"/>
      <c r="CA97" s="46"/>
      <c r="CB97" s="46"/>
      <c r="CC97" s="46"/>
      <c r="CD97" s="46"/>
      <c r="CE97" s="46"/>
      <c r="CF97" s="46"/>
      <c r="CG97" s="46"/>
      <c r="CH97" s="46">
        <v>64090</v>
      </c>
      <c r="CI97" s="46"/>
      <c r="CJ97" s="46"/>
      <c r="CK97" s="46"/>
      <c r="CL97" s="46"/>
      <c r="CM97" s="46"/>
      <c r="CN97" s="46"/>
      <c r="CO97" s="46"/>
      <c r="CP97" s="46"/>
      <c r="CQ97" s="46"/>
      <c r="CR97" s="46"/>
      <c r="CS97" s="46"/>
      <c r="CT97" s="46"/>
      <c r="CU97" s="46"/>
      <c r="CV97" s="46"/>
      <c r="CW97" s="46"/>
      <c r="CX97" s="46" t="s">
        <v>43</v>
      </c>
      <c r="CY97" s="46"/>
      <c r="CZ97" s="46"/>
      <c r="DA97" s="46"/>
      <c r="DB97" s="46"/>
      <c r="DC97" s="46"/>
      <c r="DD97" s="46"/>
      <c r="DE97" s="46"/>
      <c r="DF97" s="46"/>
      <c r="DG97" s="46"/>
      <c r="DH97" s="46"/>
      <c r="DI97" s="46"/>
      <c r="DJ97" s="46"/>
      <c r="DK97" s="46" t="s">
        <v>43</v>
      </c>
      <c r="DL97" s="46"/>
      <c r="DM97" s="46"/>
      <c r="DN97" s="46"/>
      <c r="DO97" s="46"/>
      <c r="DP97" s="46"/>
      <c r="DQ97" s="46"/>
      <c r="DR97" s="46"/>
      <c r="DS97" s="46"/>
      <c r="DT97" s="46"/>
      <c r="DU97" s="46"/>
      <c r="DV97" s="46"/>
      <c r="DW97" s="46"/>
      <c r="DX97" s="46">
        <f>CH97</f>
        <v>64090</v>
      </c>
      <c r="DY97" s="46"/>
      <c r="DZ97" s="46"/>
      <c r="EA97" s="46"/>
      <c r="EB97" s="46"/>
      <c r="EC97" s="46"/>
      <c r="ED97" s="46"/>
      <c r="EE97" s="46"/>
      <c r="EF97" s="46"/>
      <c r="EG97" s="46"/>
      <c r="EH97" s="46"/>
      <c r="EI97" s="46"/>
      <c r="EJ97" s="46"/>
      <c r="EK97" s="46">
        <v>0</v>
      </c>
      <c r="EL97" s="46"/>
      <c r="EM97" s="46"/>
      <c r="EN97" s="46"/>
      <c r="EO97" s="46"/>
      <c r="EP97" s="46"/>
      <c r="EQ97" s="46"/>
      <c r="ER97" s="46"/>
      <c r="ES97" s="46"/>
      <c r="ET97" s="46"/>
      <c r="EU97" s="46"/>
      <c r="EV97" s="46"/>
      <c r="EW97" s="46"/>
      <c r="EX97" s="46">
        <f>SUM(BU97-DX97)</f>
        <v>0</v>
      </c>
      <c r="EY97" s="46"/>
      <c r="EZ97" s="46"/>
      <c r="FA97" s="46"/>
      <c r="FB97" s="46"/>
      <c r="FC97" s="46"/>
      <c r="FD97" s="46"/>
      <c r="FE97" s="46"/>
      <c r="FF97" s="46"/>
      <c r="FG97" s="46"/>
      <c r="FH97" s="46"/>
      <c r="FI97" s="46"/>
      <c r="FJ97" s="46"/>
    </row>
    <row r="98" spans="1:166" ht="33.75" customHeight="1">
      <c r="A98" s="39" t="s">
        <v>183</v>
      </c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40"/>
      <c r="AK98" s="41" t="s">
        <v>95</v>
      </c>
      <c r="AL98" s="42"/>
      <c r="AM98" s="42"/>
      <c r="AN98" s="42"/>
      <c r="AO98" s="42"/>
      <c r="AP98" s="43"/>
      <c r="AQ98" s="46" t="s">
        <v>258</v>
      </c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>
        <v>700</v>
      </c>
      <c r="BD98" s="46"/>
      <c r="BE98" s="46"/>
      <c r="BF98" s="46"/>
      <c r="BG98" s="46"/>
      <c r="BH98" s="46"/>
      <c r="BI98" s="46"/>
      <c r="BJ98" s="46"/>
      <c r="BK98" s="46"/>
      <c r="BL98" s="46"/>
      <c r="BM98" s="46"/>
      <c r="BN98" s="46"/>
      <c r="BO98" s="46"/>
      <c r="BP98" s="46"/>
      <c r="BQ98" s="46"/>
      <c r="BR98" s="46"/>
      <c r="BS98" s="46"/>
      <c r="BT98" s="46"/>
      <c r="BU98" s="46">
        <f t="shared" si="10"/>
        <v>700</v>
      </c>
      <c r="BV98" s="46"/>
      <c r="BW98" s="46"/>
      <c r="BX98" s="46"/>
      <c r="BY98" s="46"/>
      <c r="BZ98" s="46"/>
      <c r="CA98" s="46"/>
      <c r="CB98" s="46"/>
      <c r="CC98" s="46"/>
      <c r="CD98" s="46"/>
      <c r="CE98" s="46"/>
      <c r="CF98" s="46"/>
      <c r="CG98" s="46"/>
      <c r="CH98" s="46">
        <v>139.22</v>
      </c>
      <c r="CI98" s="46"/>
      <c r="CJ98" s="46"/>
      <c r="CK98" s="46"/>
      <c r="CL98" s="46"/>
      <c r="CM98" s="46"/>
      <c r="CN98" s="46"/>
      <c r="CO98" s="46"/>
      <c r="CP98" s="46"/>
      <c r="CQ98" s="46"/>
      <c r="CR98" s="46"/>
      <c r="CS98" s="46"/>
      <c r="CT98" s="46"/>
      <c r="CU98" s="46"/>
      <c r="CV98" s="46"/>
      <c r="CW98" s="46"/>
      <c r="CX98" s="46" t="s">
        <v>43</v>
      </c>
      <c r="CY98" s="46"/>
      <c r="CZ98" s="46"/>
      <c r="DA98" s="46"/>
      <c r="DB98" s="46"/>
      <c r="DC98" s="46"/>
      <c r="DD98" s="46"/>
      <c r="DE98" s="46"/>
      <c r="DF98" s="46"/>
      <c r="DG98" s="46"/>
      <c r="DH98" s="46"/>
      <c r="DI98" s="46"/>
      <c r="DJ98" s="46"/>
      <c r="DK98" s="46" t="s">
        <v>43</v>
      </c>
      <c r="DL98" s="46"/>
      <c r="DM98" s="46"/>
      <c r="DN98" s="46"/>
      <c r="DO98" s="46"/>
      <c r="DP98" s="46"/>
      <c r="DQ98" s="46"/>
      <c r="DR98" s="46"/>
      <c r="DS98" s="46"/>
      <c r="DT98" s="46"/>
      <c r="DU98" s="46"/>
      <c r="DV98" s="46"/>
      <c r="DW98" s="46"/>
      <c r="DX98" s="46">
        <f aca="true" t="shared" si="12" ref="DX98:DX107">CH98</f>
        <v>139.22</v>
      </c>
      <c r="DY98" s="46"/>
      <c r="DZ98" s="46"/>
      <c r="EA98" s="46"/>
      <c r="EB98" s="46"/>
      <c r="EC98" s="46"/>
      <c r="ED98" s="46"/>
      <c r="EE98" s="46"/>
      <c r="EF98" s="46"/>
      <c r="EG98" s="46"/>
      <c r="EH98" s="46"/>
      <c r="EI98" s="46"/>
      <c r="EJ98" s="46"/>
      <c r="EK98" s="46">
        <v>0</v>
      </c>
      <c r="EL98" s="46"/>
      <c r="EM98" s="46"/>
      <c r="EN98" s="46"/>
      <c r="EO98" s="46"/>
      <c r="EP98" s="46"/>
      <c r="EQ98" s="46"/>
      <c r="ER98" s="46"/>
      <c r="ES98" s="46"/>
      <c r="ET98" s="46"/>
      <c r="EU98" s="46"/>
      <c r="EV98" s="46"/>
      <c r="EW98" s="46"/>
      <c r="EX98" s="46">
        <f t="shared" si="8"/>
        <v>560.78</v>
      </c>
      <c r="EY98" s="46"/>
      <c r="EZ98" s="46"/>
      <c r="FA98" s="46"/>
      <c r="FB98" s="46"/>
      <c r="FC98" s="46"/>
      <c r="FD98" s="46"/>
      <c r="FE98" s="46"/>
      <c r="FF98" s="46"/>
      <c r="FG98" s="46"/>
      <c r="FH98" s="46"/>
      <c r="FI98" s="46"/>
      <c r="FJ98" s="46"/>
    </row>
    <row r="99" spans="1:166" ht="35.25" customHeight="1">
      <c r="A99" s="69" t="s">
        <v>186</v>
      </c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70"/>
      <c r="AK99" s="41" t="s">
        <v>198</v>
      </c>
      <c r="AL99" s="42"/>
      <c r="AM99" s="42"/>
      <c r="AN99" s="42"/>
      <c r="AO99" s="42"/>
      <c r="AP99" s="43"/>
      <c r="AQ99" s="46" t="s">
        <v>259</v>
      </c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>
        <v>78800</v>
      </c>
      <c r="BD99" s="46"/>
      <c r="BE99" s="46"/>
      <c r="BF99" s="46"/>
      <c r="BG99" s="46"/>
      <c r="BH99" s="46"/>
      <c r="BI99" s="46"/>
      <c r="BJ99" s="46"/>
      <c r="BK99" s="46"/>
      <c r="BL99" s="46"/>
      <c r="BM99" s="46"/>
      <c r="BN99" s="46"/>
      <c r="BO99" s="46"/>
      <c r="BP99" s="46"/>
      <c r="BQ99" s="46"/>
      <c r="BR99" s="46"/>
      <c r="BS99" s="46"/>
      <c r="BT99" s="46"/>
      <c r="BU99" s="46">
        <f t="shared" si="10"/>
        <v>78800</v>
      </c>
      <c r="BV99" s="46"/>
      <c r="BW99" s="46"/>
      <c r="BX99" s="46"/>
      <c r="BY99" s="46"/>
      <c r="BZ99" s="46"/>
      <c r="CA99" s="46"/>
      <c r="CB99" s="46"/>
      <c r="CC99" s="46"/>
      <c r="CD99" s="46"/>
      <c r="CE99" s="46"/>
      <c r="CF99" s="46"/>
      <c r="CG99" s="46"/>
      <c r="CH99" s="46">
        <v>14353</v>
      </c>
      <c r="CI99" s="46"/>
      <c r="CJ99" s="46"/>
      <c r="CK99" s="46"/>
      <c r="CL99" s="46"/>
      <c r="CM99" s="46"/>
      <c r="CN99" s="46"/>
      <c r="CO99" s="46"/>
      <c r="CP99" s="46"/>
      <c r="CQ99" s="46"/>
      <c r="CR99" s="46"/>
      <c r="CS99" s="46"/>
      <c r="CT99" s="46"/>
      <c r="CU99" s="46"/>
      <c r="CV99" s="46"/>
      <c r="CW99" s="46"/>
      <c r="CX99" s="46" t="s">
        <v>43</v>
      </c>
      <c r="CY99" s="46"/>
      <c r="CZ99" s="46"/>
      <c r="DA99" s="46"/>
      <c r="DB99" s="46"/>
      <c r="DC99" s="46"/>
      <c r="DD99" s="46"/>
      <c r="DE99" s="46"/>
      <c r="DF99" s="46"/>
      <c r="DG99" s="46"/>
      <c r="DH99" s="46"/>
      <c r="DI99" s="46"/>
      <c r="DJ99" s="46"/>
      <c r="DK99" s="46" t="s">
        <v>43</v>
      </c>
      <c r="DL99" s="46"/>
      <c r="DM99" s="46"/>
      <c r="DN99" s="46"/>
      <c r="DO99" s="46"/>
      <c r="DP99" s="46"/>
      <c r="DQ99" s="46"/>
      <c r="DR99" s="46"/>
      <c r="DS99" s="46"/>
      <c r="DT99" s="46"/>
      <c r="DU99" s="46"/>
      <c r="DV99" s="46"/>
      <c r="DW99" s="46"/>
      <c r="DX99" s="46">
        <f t="shared" si="12"/>
        <v>14353</v>
      </c>
      <c r="DY99" s="46"/>
      <c r="DZ99" s="46"/>
      <c r="EA99" s="46"/>
      <c r="EB99" s="46"/>
      <c r="EC99" s="46"/>
      <c r="ED99" s="46"/>
      <c r="EE99" s="46"/>
      <c r="EF99" s="46"/>
      <c r="EG99" s="46"/>
      <c r="EH99" s="46"/>
      <c r="EI99" s="46"/>
      <c r="EJ99" s="46"/>
      <c r="EK99" s="46">
        <v>0</v>
      </c>
      <c r="EL99" s="46"/>
      <c r="EM99" s="46"/>
      <c r="EN99" s="46"/>
      <c r="EO99" s="46"/>
      <c r="EP99" s="46"/>
      <c r="EQ99" s="46"/>
      <c r="ER99" s="46"/>
      <c r="ES99" s="46"/>
      <c r="ET99" s="46"/>
      <c r="EU99" s="46"/>
      <c r="EV99" s="46"/>
      <c r="EW99" s="46"/>
      <c r="EX99" s="46">
        <f t="shared" si="8"/>
        <v>64447</v>
      </c>
      <c r="EY99" s="46"/>
      <c r="EZ99" s="46"/>
      <c r="FA99" s="46"/>
      <c r="FB99" s="46"/>
      <c r="FC99" s="46"/>
      <c r="FD99" s="46"/>
      <c r="FE99" s="46"/>
      <c r="FF99" s="46"/>
      <c r="FG99" s="46"/>
      <c r="FH99" s="46"/>
      <c r="FI99" s="46"/>
      <c r="FJ99" s="46"/>
    </row>
    <row r="100" spans="1:166" ht="37.5" customHeight="1">
      <c r="A100" s="39" t="s">
        <v>183</v>
      </c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40"/>
      <c r="AK100" s="41" t="s">
        <v>200</v>
      </c>
      <c r="AL100" s="42"/>
      <c r="AM100" s="42"/>
      <c r="AN100" s="42"/>
      <c r="AO100" s="42"/>
      <c r="AP100" s="43"/>
      <c r="AQ100" s="46" t="s">
        <v>275</v>
      </c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>
        <v>200</v>
      </c>
      <c r="BD100" s="46"/>
      <c r="BE100" s="46"/>
      <c r="BF100" s="46"/>
      <c r="BG100" s="46"/>
      <c r="BH100" s="46"/>
      <c r="BI100" s="46"/>
      <c r="BJ100" s="46"/>
      <c r="BK100" s="46"/>
      <c r="BL100" s="46"/>
      <c r="BM100" s="46"/>
      <c r="BN100" s="46"/>
      <c r="BO100" s="46"/>
      <c r="BP100" s="46"/>
      <c r="BQ100" s="46"/>
      <c r="BR100" s="46"/>
      <c r="BS100" s="46"/>
      <c r="BT100" s="46"/>
      <c r="BU100" s="46">
        <f t="shared" si="10"/>
        <v>200</v>
      </c>
      <c r="BV100" s="46"/>
      <c r="BW100" s="46"/>
      <c r="BX100" s="46"/>
      <c r="BY100" s="46"/>
      <c r="BZ100" s="46"/>
      <c r="CA100" s="46"/>
      <c r="CB100" s="46"/>
      <c r="CC100" s="46"/>
      <c r="CD100" s="46"/>
      <c r="CE100" s="46"/>
      <c r="CF100" s="46"/>
      <c r="CG100" s="46"/>
      <c r="CH100" s="46">
        <v>46.9</v>
      </c>
      <c r="CI100" s="46"/>
      <c r="CJ100" s="46"/>
      <c r="CK100" s="46"/>
      <c r="CL100" s="46"/>
      <c r="CM100" s="46"/>
      <c r="CN100" s="46"/>
      <c r="CO100" s="46"/>
      <c r="CP100" s="46"/>
      <c r="CQ100" s="46"/>
      <c r="CR100" s="46"/>
      <c r="CS100" s="46"/>
      <c r="CT100" s="46"/>
      <c r="CU100" s="46"/>
      <c r="CV100" s="46"/>
      <c r="CW100" s="46"/>
      <c r="CX100" s="46" t="s">
        <v>43</v>
      </c>
      <c r="CY100" s="46"/>
      <c r="CZ100" s="46"/>
      <c r="DA100" s="46"/>
      <c r="DB100" s="46"/>
      <c r="DC100" s="46"/>
      <c r="DD100" s="46"/>
      <c r="DE100" s="46"/>
      <c r="DF100" s="46"/>
      <c r="DG100" s="46"/>
      <c r="DH100" s="46"/>
      <c r="DI100" s="46"/>
      <c r="DJ100" s="46"/>
      <c r="DK100" s="46" t="s">
        <v>43</v>
      </c>
      <c r="DL100" s="46"/>
      <c r="DM100" s="46"/>
      <c r="DN100" s="46"/>
      <c r="DO100" s="46"/>
      <c r="DP100" s="46"/>
      <c r="DQ100" s="46"/>
      <c r="DR100" s="46"/>
      <c r="DS100" s="46"/>
      <c r="DT100" s="46"/>
      <c r="DU100" s="46"/>
      <c r="DV100" s="46"/>
      <c r="DW100" s="46"/>
      <c r="DX100" s="46">
        <f t="shared" si="12"/>
        <v>46.9</v>
      </c>
      <c r="DY100" s="46"/>
      <c r="DZ100" s="46"/>
      <c r="EA100" s="46"/>
      <c r="EB100" s="46"/>
      <c r="EC100" s="46"/>
      <c r="ED100" s="46"/>
      <c r="EE100" s="46"/>
      <c r="EF100" s="46"/>
      <c r="EG100" s="46"/>
      <c r="EH100" s="46"/>
      <c r="EI100" s="46"/>
      <c r="EJ100" s="46"/>
      <c r="EK100" s="46">
        <v>0</v>
      </c>
      <c r="EL100" s="46"/>
      <c r="EM100" s="46"/>
      <c r="EN100" s="46"/>
      <c r="EO100" s="46"/>
      <c r="EP100" s="46"/>
      <c r="EQ100" s="46"/>
      <c r="ER100" s="46"/>
      <c r="ES100" s="46"/>
      <c r="ET100" s="46"/>
      <c r="EU100" s="46"/>
      <c r="EV100" s="46"/>
      <c r="EW100" s="46"/>
      <c r="EX100" s="46">
        <f>BC100-DX100</f>
        <v>153.1</v>
      </c>
      <c r="EY100" s="46"/>
      <c r="EZ100" s="46"/>
      <c r="FA100" s="46"/>
      <c r="FB100" s="46"/>
      <c r="FC100" s="46"/>
      <c r="FD100" s="46"/>
      <c r="FE100" s="46"/>
      <c r="FF100" s="46"/>
      <c r="FG100" s="46"/>
      <c r="FH100" s="46"/>
      <c r="FI100" s="46"/>
      <c r="FJ100" s="46"/>
    </row>
    <row r="101" spans="1:166" ht="36" customHeight="1">
      <c r="A101" s="69" t="s">
        <v>186</v>
      </c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70"/>
      <c r="AK101" s="41" t="s">
        <v>96</v>
      </c>
      <c r="AL101" s="42"/>
      <c r="AM101" s="42"/>
      <c r="AN101" s="42"/>
      <c r="AO101" s="42"/>
      <c r="AP101" s="71"/>
      <c r="AQ101" s="46" t="s">
        <v>274</v>
      </c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>
        <v>15000</v>
      </c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  <c r="BP101" s="46"/>
      <c r="BQ101" s="46"/>
      <c r="BR101" s="46"/>
      <c r="BS101" s="46"/>
      <c r="BT101" s="46"/>
      <c r="BU101" s="46">
        <f t="shared" si="10"/>
        <v>15000</v>
      </c>
      <c r="BV101" s="46"/>
      <c r="BW101" s="46"/>
      <c r="BX101" s="46"/>
      <c r="BY101" s="46"/>
      <c r="BZ101" s="46"/>
      <c r="CA101" s="46"/>
      <c r="CB101" s="46"/>
      <c r="CC101" s="46"/>
      <c r="CD101" s="46"/>
      <c r="CE101" s="46"/>
      <c r="CF101" s="46"/>
      <c r="CG101" s="46"/>
      <c r="CH101" s="46">
        <v>4834.54</v>
      </c>
      <c r="CI101" s="46"/>
      <c r="CJ101" s="46"/>
      <c r="CK101" s="46"/>
      <c r="CL101" s="46"/>
      <c r="CM101" s="46"/>
      <c r="CN101" s="46"/>
      <c r="CO101" s="46"/>
      <c r="CP101" s="46"/>
      <c r="CQ101" s="46"/>
      <c r="CR101" s="46"/>
      <c r="CS101" s="46"/>
      <c r="CT101" s="46"/>
      <c r="CU101" s="46"/>
      <c r="CV101" s="46"/>
      <c r="CW101" s="46"/>
      <c r="CX101" s="46" t="s">
        <v>43</v>
      </c>
      <c r="CY101" s="46"/>
      <c r="CZ101" s="46"/>
      <c r="DA101" s="46"/>
      <c r="DB101" s="46"/>
      <c r="DC101" s="46"/>
      <c r="DD101" s="46"/>
      <c r="DE101" s="46"/>
      <c r="DF101" s="46"/>
      <c r="DG101" s="46"/>
      <c r="DH101" s="46"/>
      <c r="DI101" s="46"/>
      <c r="DJ101" s="46"/>
      <c r="DK101" s="46" t="s">
        <v>43</v>
      </c>
      <c r="DL101" s="46"/>
      <c r="DM101" s="46"/>
      <c r="DN101" s="46"/>
      <c r="DO101" s="46"/>
      <c r="DP101" s="46"/>
      <c r="DQ101" s="46"/>
      <c r="DR101" s="46"/>
      <c r="DS101" s="46"/>
      <c r="DT101" s="46"/>
      <c r="DU101" s="46"/>
      <c r="DV101" s="46"/>
      <c r="DW101" s="46"/>
      <c r="DX101" s="46">
        <f t="shared" si="12"/>
        <v>4834.54</v>
      </c>
      <c r="DY101" s="46"/>
      <c r="DZ101" s="46"/>
      <c r="EA101" s="46"/>
      <c r="EB101" s="46"/>
      <c r="EC101" s="46"/>
      <c r="ED101" s="46"/>
      <c r="EE101" s="46"/>
      <c r="EF101" s="46"/>
      <c r="EG101" s="46"/>
      <c r="EH101" s="46"/>
      <c r="EI101" s="46"/>
      <c r="EJ101" s="46"/>
      <c r="EK101" s="46">
        <v>0</v>
      </c>
      <c r="EL101" s="46"/>
      <c r="EM101" s="46"/>
      <c r="EN101" s="46"/>
      <c r="EO101" s="46"/>
      <c r="EP101" s="46"/>
      <c r="EQ101" s="46"/>
      <c r="ER101" s="46"/>
      <c r="ES101" s="46"/>
      <c r="ET101" s="46"/>
      <c r="EU101" s="46"/>
      <c r="EV101" s="46"/>
      <c r="EW101" s="46"/>
      <c r="EX101" s="46">
        <f>BC101-DX101</f>
        <v>10165.46</v>
      </c>
      <c r="EY101" s="46"/>
      <c r="EZ101" s="46"/>
      <c r="FA101" s="46"/>
      <c r="FB101" s="46"/>
      <c r="FC101" s="46"/>
      <c r="FD101" s="46"/>
      <c r="FE101" s="46"/>
      <c r="FF101" s="46"/>
      <c r="FG101" s="46"/>
      <c r="FH101" s="46"/>
      <c r="FI101" s="46"/>
      <c r="FJ101" s="46"/>
    </row>
    <row r="102" spans="1:166" ht="36" customHeight="1">
      <c r="A102" s="39" t="s">
        <v>183</v>
      </c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40"/>
      <c r="AK102" s="41" t="s">
        <v>199</v>
      </c>
      <c r="AL102" s="42"/>
      <c r="AM102" s="42"/>
      <c r="AN102" s="42"/>
      <c r="AO102" s="42"/>
      <c r="AP102" s="43"/>
      <c r="AQ102" s="46" t="s">
        <v>289</v>
      </c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>
        <v>135.46</v>
      </c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  <c r="BP102" s="46"/>
      <c r="BQ102" s="46"/>
      <c r="BR102" s="46"/>
      <c r="BS102" s="46"/>
      <c r="BT102" s="46"/>
      <c r="BU102" s="46">
        <f>SUM(BC102)</f>
        <v>135.46</v>
      </c>
      <c r="BV102" s="46"/>
      <c r="BW102" s="46"/>
      <c r="BX102" s="46"/>
      <c r="BY102" s="46"/>
      <c r="BZ102" s="46"/>
      <c r="CA102" s="46"/>
      <c r="CB102" s="46"/>
      <c r="CC102" s="46"/>
      <c r="CD102" s="46"/>
      <c r="CE102" s="46"/>
      <c r="CF102" s="46"/>
      <c r="CG102" s="46"/>
      <c r="CH102" s="46">
        <v>134.76</v>
      </c>
      <c r="CI102" s="46"/>
      <c r="CJ102" s="46"/>
      <c r="CK102" s="46"/>
      <c r="CL102" s="46"/>
      <c r="CM102" s="46"/>
      <c r="CN102" s="46"/>
      <c r="CO102" s="46"/>
      <c r="CP102" s="46"/>
      <c r="CQ102" s="46"/>
      <c r="CR102" s="46"/>
      <c r="CS102" s="46"/>
      <c r="CT102" s="46"/>
      <c r="CU102" s="46"/>
      <c r="CV102" s="46"/>
      <c r="CW102" s="46"/>
      <c r="CX102" s="46" t="s">
        <v>43</v>
      </c>
      <c r="CY102" s="46"/>
      <c r="CZ102" s="46"/>
      <c r="DA102" s="46"/>
      <c r="DB102" s="46"/>
      <c r="DC102" s="46"/>
      <c r="DD102" s="46"/>
      <c r="DE102" s="46"/>
      <c r="DF102" s="46"/>
      <c r="DG102" s="46"/>
      <c r="DH102" s="46"/>
      <c r="DI102" s="46"/>
      <c r="DJ102" s="46"/>
      <c r="DK102" s="46" t="s">
        <v>43</v>
      </c>
      <c r="DL102" s="46"/>
      <c r="DM102" s="46"/>
      <c r="DN102" s="46"/>
      <c r="DO102" s="46"/>
      <c r="DP102" s="46"/>
      <c r="DQ102" s="46"/>
      <c r="DR102" s="46"/>
      <c r="DS102" s="46"/>
      <c r="DT102" s="46"/>
      <c r="DU102" s="46"/>
      <c r="DV102" s="46"/>
      <c r="DW102" s="46"/>
      <c r="DX102" s="46">
        <f>CH102</f>
        <v>134.76</v>
      </c>
      <c r="DY102" s="46"/>
      <c r="DZ102" s="46"/>
      <c r="EA102" s="46"/>
      <c r="EB102" s="46"/>
      <c r="EC102" s="46"/>
      <c r="ED102" s="46"/>
      <c r="EE102" s="46"/>
      <c r="EF102" s="46"/>
      <c r="EG102" s="46"/>
      <c r="EH102" s="46"/>
      <c r="EI102" s="46"/>
      <c r="EJ102" s="46"/>
      <c r="EK102" s="46">
        <v>0</v>
      </c>
      <c r="EL102" s="46"/>
      <c r="EM102" s="46"/>
      <c r="EN102" s="46"/>
      <c r="EO102" s="46"/>
      <c r="EP102" s="46"/>
      <c r="EQ102" s="46"/>
      <c r="ER102" s="46"/>
      <c r="ES102" s="46"/>
      <c r="ET102" s="46"/>
      <c r="EU102" s="46"/>
      <c r="EV102" s="46"/>
      <c r="EW102" s="46"/>
      <c r="EX102" s="46">
        <f>SUM(BU102-DX102)</f>
        <v>0.700000000000017</v>
      </c>
      <c r="EY102" s="46"/>
      <c r="EZ102" s="46"/>
      <c r="FA102" s="46"/>
      <c r="FB102" s="46"/>
      <c r="FC102" s="46"/>
      <c r="FD102" s="46"/>
      <c r="FE102" s="46"/>
      <c r="FF102" s="46"/>
      <c r="FG102" s="46"/>
      <c r="FH102" s="46"/>
      <c r="FI102" s="46"/>
      <c r="FJ102" s="46"/>
    </row>
    <row r="103" spans="1:166" ht="36" customHeight="1">
      <c r="A103" s="69" t="s">
        <v>186</v>
      </c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70"/>
      <c r="AK103" s="41" t="s">
        <v>161</v>
      </c>
      <c r="AL103" s="42"/>
      <c r="AM103" s="42"/>
      <c r="AN103" s="42"/>
      <c r="AO103" s="42"/>
      <c r="AP103" s="71"/>
      <c r="AQ103" s="46" t="s">
        <v>282</v>
      </c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>
        <v>113893</v>
      </c>
      <c r="BD103" s="46"/>
      <c r="BE103" s="46"/>
      <c r="BF103" s="46"/>
      <c r="BG103" s="46"/>
      <c r="BH103" s="46"/>
      <c r="BI103" s="46"/>
      <c r="BJ103" s="46"/>
      <c r="BK103" s="46"/>
      <c r="BL103" s="46"/>
      <c r="BM103" s="46"/>
      <c r="BN103" s="46"/>
      <c r="BO103" s="46"/>
      <c r="BP103" s="46"/>
      <c r="BQ103" s="46"/>
      <c r="BR103" s="46"/>
      <c r="BS103" s="46"/>
      <c r="BT103" s="46"/>
      <c r="BU103" s="46">
        <f>SUM(BC103)</f>
        <v>113893</v>
      </c>
      <c r="BV103" s="46"/>
      <c r="BW103" s="46"/>
      <c r="BX103" s="46"/>
      <c r="BY103" s="46"/>
      <c r="BZ103" s="46"/>
      <c r="CA103" s="46"/>
      <c r="CB103" s="46"/>
      <c r="CC103" s="46"/>
      <c r="CD103" s="46"/>
      <c r="CE103" s="46"/>
      <c r="CF103" s="46"/>
      <c r="CG103" s="46"/>
      <c r="CH103" s="46">
        <v>113893</v>
      </c>
      <c r="CI103" s="46"/>
      <c r="CJ103" s="46"/>
      <c r="CK103" s="46"/>
      <c r="CL103" s="46"/>
      <c r="CM103" s="46"/>
      <c r="CN103" s="46"/>
      <c r="CO103" s="46"/>
      <c r="CP103" s="46"/>
      <c r="CQ103" s="46"/>
      <c r="CR103" s="46"/>
      <c r="CS103" s="46"/>
      <c r="CT103" s="46"/>
      <c r="CU103" s="46"/>
      <c r="CV103" s="46"/>
      <c r="CW103" s="46"/>
      <c r="CX103" s="46" t="s">
        <v>43</v>
      </c>
      <c r="CY103" s="46"/>
      <c r="CZ103" s="46"/>
      <c r="DA103" s="46"/>
      <c r="DB103" s="46"/>
      <c r="DC103" s="46"/>
      <c r="DD103" s="46"/>
      <c r="DE103" s="46"/>
      <c r="DF103" s="46"/>
      <c r="DG103" s="46"/>
      <c r="DH103" s="46"/>
      <c r="DI103" s="46"/>
      <c r="DJ103" s="46"/>
      <c r="DK103" s="46" t="s">
        <v>43</v>
      </c>
      <c r="DL103" s="46"/>
      <c r="DM103" s="46"/>
      <c r="DN103" s="46"/>
      <c r="DO103" s="46"/>
      <c r="DP103" s="46"/>
      <c r="DQ103" s="46"/>
      <c r="DR103" s="46"/>
      <c r="DS103" s="46"/>
      <c r="DT103" s="46"/>
      <c r="DU103" s="46"/>
      <c r="DV103" s="46"/>
      <c r="DW103" s="46"/>
      <c r="DX103" s="46">
        <f>CH103</f>
        <v>113893</v>
      </c>
      <c r="DY103" s="46"/>
      <c r="DZ103" s="46"/>
      <c r="EA103" s="46"/>
      <c r="EB103" s="46"/>
      <c r="EC103" s="46"/>
      <c r="ED103" s="46"/>
      <c r="EE103" s="46"/>
      <c r="EF103" s="46"/>
      <c r="EG103" s="46"/>
      <c r="EH103" s="46"/>
      <c r="EI103" s="46"/>
      <c r="EJ103" s="46"/>
      <c r="EK103" s="46">
        <v>0</v>
      </c>
      <c r="EL103" s="46"/>
      <c r="EM103" s="46"/>
      <c r="EN103" s="46"/>
      <c r="EO103" s="46"/>
      <c r="EP103" s="46"/>
      <c r="EQ103" s="46"/>
      <c r="ER103" s="46"/>
      <c r="ES103" s="46"/>
      <c r="ET103" s="46"/>
      <c r="EU103" s="46"/>
      <c r="EV103" s="46"/>
      <c r="EW103" s="46"/>
      <c r="EX103" s="46">
        <f>BC103-DX103</f>
        <v>0</v>
      </c>
      <c r="EY103" s="46"/>
      <c r="EZ103" s="46"/>
      <c r="FA103" s="46"/>
      <c r="FB103" s="46"/>
      <c r="FC103" s="46"/>
      <c r="FD103" s="46"/>
      <c r="FE103" s="46"/>
      <c r="FF103" s="46"/>
      <c r="FG103" s="46"/>
      <c r="FH103" s="46"/>
      <c r="FI103" s="46"/>
      <c r="FJ103" s="46"/>
    </row>
    <row r="104" spans="1:166" ht="36" customHeight="1">
      <c r="A104" s="69" t="s">
        <v>186</v>
      </c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70"/>
      <c r="AK104" s="41" t="s">
        <v>97</v>
      </c>
      <c r="AL104" s="42"/>
      <c r="AM104" s="42"/>
      <c r="AN104" s="42"/>
      <c r="AO104" s="42"/>
      <c r="AP104" s="71"/>
      <c r="AQ104" s="46" t="s">
        <v>272</v>
      </c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>
        <v>445100</v>
      </c>
      <c r="BD104" s="46"/>
      <c r="BE104" s="46"/>
      <c r="BF104" s="46"/>
      <c r="BG104" s="46"/>
      <c r="BH104" s="46"/>
      <c r="BI104" s="46"/>
      <c r="BJ104" s="46"/>
      <c r="BK104" s="46"/>
      <c r="BL104" s="46"/>
      <c r="BM104" s="46"/>
      <c r="BN104" s="46"/>
      <c r="BO104" s="46"/>
      <c r="BP104" s="46"/>
      <c r="BQ104" s="46"/>
      <c r="BR104" s="46"/>
      <c r="BS104" s="46"/>
      <c r="BT104" s="46"/>
      <c r="BU104" s="46">
        <f t="shared" si="10"/>
        <v>445100</v>
      </c>
      <c r="BV104" s="46"/>
      <c r="BW104" s="46"/>
      <c r="BX104" s="46"/>
      <c r="BY104" s="46"/>
      <c r="BZ104" s="46"/>
      <c r="CA104" s="46"/>
      <c r="CB104" s="46"/>
      <c r="CC104" s="46"/>
      <c r="CD104" s="46"/>
      <c r="CE104" s="46"/>
      <c r="CF104" s="46"/>
      <c r="CG104" s="46"/>
      <c r="CH104" s="46">
        <v>396958.33</v>
      </c>
      <c r="CI104" s="46"/>
      <c r="CJ104" s="46"/>
      <c r="CK104" s="46"/>
      <c r="CL104" s="46"/>
      <c r="CM104" s="46"/>
      <c r="CN104" s="46"/>
      <c r="CO104" s="46"/>
      <c r="CP104" s="46"/>
      <c r="CQ104" s="46"/>
      <c r="CR104" s="46"/>
      <c r="CS104" s="46"/>
      <c r="CT104" s="46"/>
      <c r="CU104" s="46"/>
      <c r="CV104" s="46"/>
      <c r="CW104" s="46"/>
      <c r="CX104" s="46" t="s">
        <v>43</v>
      </c>
      <c r="CY104" s="46"/>
      <c r="CZ104" s="46"/>
      <c r="DA104" s="46"/>
      <c r="DB104" s="46"/>
      <c r="DC104" s="46"/>
      <c r="DD104" s="46"/>
      <c r="DE104" s="46"/>
      <c r="DF104" s="46"/>
      <c r="DG104" s="46"/>
      <c r="DH104" s="46"/>
      <c r="DI104" s="46"/>
      <c r="DJ104" s="46"/>
      <c r="DK104" s="46" t="s">
        <v>43</v>
      </c>
      <c r="DL104" s="46"/>
      <c r="DM104" s="46"/>
      <c r="DN104" s="46"/>
      <c r="DO104" s="46"/>
      <c r="DP104" s="46"/>
      <c r="DQ104" s="46"/>
      <c r="DR104" s="46"/>
      <c r="DS104" s="46"/>
      <c r="DT104" s="46"/>
      <c r="DU104" s="46"/>
      <c r="DV104" s="46"/>
      <c r="DW104" s="46"/>
      <c r="DX104" s="46">
        <f t="shared" si="12"/>
        <v>396958.33</v>
      </c>
      <c r="DY104" s="46"/>
      <c r="DZ104" s="46"/>
      <c r="EA104" s="46"/>
      <c r="EB104" s="46"/>
      <c r="EC104" s="46"/>
      <c r="ED104" s="46"/>
      <c r="EE104" s="46"/>
      <c r="EF104" s="46"/>
      <c r="EG104" s="46"/>
      <c r="EH104" s="46"/>
      <c r="EI104" s="46"/>
      <c r="EJ104" s="46"/>
      <c r="EK104" s="46">
        <v>0</v>
      </c>
      <c r="EL104" s="46"/>
      <c r="EM104" s="46"/>
      <c r="EN104" s="46"/>
      <c r="EO104" s="46"/>
      <c r="EP104" s="46"/>
      <c r="EQ104" s="46"/>
      <c r="ER104" s="46"/>
      <c r="ES104" s="46"/>
      <c r="ET104" s="46"/>
      <c r="EU104" s="46"/>
      <c r="EV104" s="46"/>
      <c r="EW104" s="46"/>
      <c r="EX104" s="46">
        <f t="shared" si="8"/>
        <v>48141.669999999984</v>
      </c>
      <c r="EY104" s="46"/>
      <c r="EZ104" s="46"/>
      <c r="FA104" s="46"/>
      <c r="FB104" s="46"/>
      <c r="FC104" s="46"/>
      <c r="FD104" s="46"/>
      <c r="FE104" s="46"/>
      <c r="FF104" s="46"/>
      <c r="FG104" s="46"/>
      <c r="FH104" s="46"/>
      <c r="FI104" s="46"/>
      <c r="FJ104" s="46"/>
    </row>
    <row r="105" spans="1:166" ht="36" customHeight="1">
      <c r="A105" s="69" t="s">
        <v>186</v>
      </c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70"/>
      <c r="AK105" s="41" t="s">
        <v>162</v>
      </c>
      <c r="AL105" s="42"/>
      <c r="AM105" s="42"/>
      <c r="AN105" s="42"/>
      <c r="AO105" s="42"/>
      <c r="AP105" s="71"/>
      <c r="AQ105" s="46" t="s">
        <v>273</v>
      </c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>
        <v>16756100</v>
      </c>
      <c r="BD105" s="46"/>
      <c r="BE105" s="46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  <c r="BP105" s="46"/>
      <c r="BQ105" s="46"/>
      <c r="BR105" s="46"/>
      <c r="BS105" s="46"/>
      <c r="BT105" s="46"/>
      <c r="BU105" s="46">
        <f>SUM(BC105)</f>
        <v>16756100</v>
      </c>
      <c r="BV105" s="46"/>
      <c r="BW105" s="46"/>
      <c r="BX105" s="46"/>
      <c r="BY105" s="46"/>
      <c r="BZ105" s="46"/>
      <c r="CA105" s="46"/>
      <c r="CB105" s="46"/>
      <c r="CC105" s="46"/>
      <c r="CD105" s="46"/>
      <c r="CE105" s="46"/>
      <c r="CF105" s="46"/>
      <c r="CG105" s="46"/>
      <c r="CH105" s="46">
        <v>12420280.67</v>
      </c>
      <c r="CI105" s="46"/>
      <c r="CJ105" s="46"/>
      <c r="CK105" s="46"/>
      <c r="CL105" s="46"/>
      <c r="CM105" s="46"/>
      <c r="CN105" s="46"/>
      <c r="CO105" s="46"/>
      <c r="CP105" s="46"/>
      <c r="CQ105" s="46"/>
      <c r="CR105" s="46"/>
      <c r="CS105" s="46"/>
      <c r="CT105" s="46"/>
      <c r="CU105" s="46"/>
      <c r="CV105" s="46"/>
      <c r="CW105" s="46"/>
      <c r="CX105" s="46" t="s">
        <v>43</v>
      </c>
      <c r="CY105" s="46"/>
      <c r="CZ105" s="46"/>
      <c r="DA105" s="46"/>
      <c r="DB105" s="46"/>
      <c r="DC105" s="46"/>
      <c r="DD105" s="46"/>
      <c r="DE105" s="46"/>
      <c r="DF105" s="46"/>
      <c r="DG105" s="46"/>
      <c r="DH105" s="46"/>
      <c r="DI105" s="46"/>
      <c r="DJ105" s="46"/>
      <c r="DK105" s="46" t="s">
        <v>43</v>
      </c>
      <c r="DL105" s="46"/>
      <c r="DM105" s="46"/>
      <c r="DN105" s="46"/>
      <c r="DO105" s="46"/>
      <c r="DP105" s="46"/>
      <c r="DQ105" s="46"/>
      <c r="DR105" s="46"/>
      <c r="DS105" s="46"/>
      <c r="DT105" s="46"/>
      <c r="DU105" s="46"/>
      <c r="DV105" s="46"/>
      <c r="DW105" s="46"/>
      <c r="DX105" s="46">
        <f>CH105</f>
        <v>12420280.67</v>
      </c>
      <c r="DY105" s="46"/>
      <c r="DZ105" s="46"/>
      <c r="EA105" s="46"/>
      <c r="EB105" s="46"/>
      <c r="EC105" s="46"/>
      <c r="ED105" s="46"/>
      <c r="EE105" s="46"/>
      <c r="EF105" s="46"/>
      <c r="EG105" s="46"/>
      <c r="EH105" s="46"/>
      <c r="EI105" s="46"/>
      <c r="EJ105" s="46"/>
      <c r="EK105" s="46">
        <v>0</v>
      </c>
      <c r="EL105" s="46"/>
      <c r="EM105" s="46"/>
      <c r="EN105" s="46"/>
      <c r="EO105" s="46"/>
      <c r="EP105" s="46"/>
      <c r="EQ105" s="46"/>
      <c r="ER105" s="46"/>
      <c r="ES105" s="46"/>
      <c r="ET105" s="46"/>
      <c r="EU105" s="46"/>
      <c r="EV105" s="46"/>
      <c r="EW105" s="46"/>
      <c r="EX105" s="46">
        <f>SUM(BU105-DX105)</f>
        <v>4335819.33</v>
      </c>
      <c r="EY105" s="46"/>
      <c r="EZ105" s="46"/>
      <c r="FA105" s="46"/>
      <c r="FB105" s="46"/>
      <c r="FC105" s="46"/>
      <c r="FD105" s="46"/>
      <c r="FE105" s="46"/>
      <c r="FF105" s="46"/>
      <c r="FG105" s="46"/>
      <c r="FH105" s="46"/>
      <c r="FI105" s="46"/>
      <c r="FJ105" s="46"/>
    </row>
    <row r="106" spans="1:166" ht="43.5" customHeight="1">
      <c r="A106" s="39" t="s">
        <v>183</v>
      </c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40"/>
      <c r="AK106" s="41" t="s">
        <v>112</v>
      </c>
      <c r="AL106" s="42"/>
      <c r="AM106" s="42"/>
      <c r="AN106" s="42"/>
      <c r="AO106" s="42"/>
      <c r="AP106" s="71"/>
      <c r="AQ106" s="72" t="s">
        <v>260</v>
      </c>
      <c r="AR106" s="72"/>
      <c r="AS106" s="72"/>
      <c r="AT106" s="72"/>
      <c r="AU106" s="72"/>
      <c r="AV106" s="72"/>
      <c r="AW106" s="72"/>
      <c r="AX106" s="72"/>
      <c r="AY106" s="72"/>
      <c r="AZ106" s="72"/>
      <c r="BA106" s="72"/>
      <c r="BB106" s="72"/>
      <c r="BC106" s="46">
        <v>181000</v>
      </c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  <c r="BP106" s="46"/>
      <c r="BQ106" s="46"/>
      <c r="BR106" s="46"/>
      <c r="BS106" s="46"/>
      <c r="BT106" s="46"/>
      <c r="BU106" s="46">
        <f>SUM(BC106)</f>
        <v>181000</v>
      </c>
      <c r="BV106" s="46"/>
      <c r="BW106" s="46"/>
      <c r="BX106" s="46"/>
      <c r="BY106" s="46"/>
      <c r="BZ106" s="46"/>
      <c r="CA106" s="46"/>
      <c r="CB106" s="46"/>
      <c r="CC106" s="46"/>
      <c r="CD106" s="46"/>
      <c r="CE106" s="46"/>
      <c r="CF106" s="46"/>
      <c r="CG106" s="46"/>
      <c r="CH106" s="46">
        <v>118156.12</v>
      </c>
      <c r="CI106" s="46"/>
      <c r="CJ106" s="46"/>
      <c r="CK106" s="46"/>
      <c r="CL106" s="46"/>
      <c r="CM106" s="46"/>
      <c r="CN106" s="46"/>
      <c r="CO106" s="46"/>
      <c r="CP106" s="46"/>
      <c r="CQ106" s="46"/>
      <c r="CR106" s="46"/>
      <c r="CS106" s="46"/>
      <c r="CT106" s="46"/>
      <c r="CU106" s="46"/>
      <c r="CV106" s="46"/>
      <c r="CW106" s="46"/>
      <c r="CX106" s="46" t="s">
        <v>43</v>
      </c>
      <c r="CY106" s="46"/>
      <c r="CZ106" s="46"/>
      <c r="DA106" s="46"/>
      <c r="DB106" s="46"/>
      <c r="DC106" s="46"/>
      <c r="DD106" s="46"/>
      <c r="DE106" s="46"/>
      <c r="DF106" s="46"/>
      <c r="DG106" s="46"/>
      <c r="DH106" s="46"/>
      <c r="DI106" s="46"/>
      <c r="DJ106" s="46"/>
      <c r="DK106" s="46" t="s">
        <v>43</v>
      </c>
      <c r="DL106" s="46"/>
      <c r="DM106" s="46"/>
      <c r="DN106" s="46"/>
      <c r="DO106" s="46"/>
      <c r="DP106" s="46"/>
      <c r="DQ106" s="46"/>
      <c r="DR106" s="46"/>
      <c r="DS106" s="46"/>
      <c r="DT106" s="46"/>
      <c r="DU106" s="46"/>
      <c r="DV106" s="46"/>
      <c r="DW106" s="46"/>
      <c r="DX106" s="46">
        <f t="shared" si="12"/>
        <v>118156.12</v>
      </c>
      <c r="DY106" s="46"/>
      <c r="DZ106" s="46"/>
      <c r="EA106" s="46"/>
      <c r="EB106" s="46"/>
      <c r="EC106" s="46"/>
      <c r="ED106" s="46"/>
      <c r="EE106" s="46"/>
      <c r="EF106" s="46"/>
      <c r="EG106" s="46"/>
      <c r="EH106" s="46"/>
      <c r="EI106" s="46"/>
      <c r="EJ106" s="46"/>
      <c r="EK106" s="46">
        <v>0</v>
      </c>
      <c r="EL106" s="46"/>
      <c r="EM106" s="46"/>
      <c r="EN106" s="46"/>
      <c r="EO106" s="46"/>
      <c r="EP106" s="46"/>
      <c r="EQ106" s="46"/>
      <c r="ER106" s="46"/>
      <c r="ES106" s="46"/>
      <c r="ET106" s="46"/>
      <c r="EU106" s="46"/>
      <c r="EV106" s="46"/>
      <c r="EW106" s="46"/>
      <c r="EX106" s="46">
        <f t="shared" si="8"/>
        <v>62843.880000000005</v>
      </c>
      <c r="EY106" s="46"/>
      <c r="EZ106" s="46"/>
      <c r="FA106" s="46"/>
      <c r="FB106" s="46"/>
      <c r="FC106" s="46"/>
      <c r="FD106" s="46"/>
      <c r="FE106" s="46"/>
      <c r="FF106" s="46"/>
      <c r="FG106" s="46"/>
      <c r="FH106" s="46"/>
      <c r="FI106" s="46"/>
      <c r="FJ106" s="46"/>
    </row>
    <row r="107" spans="1:166" ht="33.75" customHeight="1">
      <c r="A107" s="69" t="s">
        <v>186</v>
      </c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70"/>
      <c r="AK107" s="41" t="s">
        <v>163</v>
      </c>
      <c r="AL107" s="42"/>
      <c r="AM107" s="42"/>
      <c r="AN107" s="42"/>
      <c r="AO107" s="42"/>
      <c r="AP107" s="71"/>
      <c r="AQ107" s="72" t="s">
        <v>261</v>
      </c>
      <c r="AR107" s="72"/>
      <c r="AS107" s="72"/>
      <c r="AT107" s="72"/>
      <c r="AU107" s="72"/>
      <c r="AV107" s="72"/>
      <c r="AW107" s="72"/>
      <c r="AX107" s="72"/>
      <c r="AY107" s="72"/>
      <c r="AZ107" s="72"/>
      <c r="BA107" s="72"/>
      <c r="BB107" s="72"/>
      <c r="BC107" s="46">
        <v>10294700</v>
      </c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  <c r="BP107" s="46"/>
      <c r="BQ107" s="46"/>
      <c r="BR107" s="46"/>
      <c r="BS107" s="46"/>
      <c r="BT107" s="46"/>
      <c r="BU107" s="46">
        <f t="shared" si="10"/>
        <v>10294700</v>
      </c>
      <c r="BV107" s="46"/>
      <c r="BW107" s="46"/>
      <c r="BX107" s="46"/>
      <c r="BY107" s="46"/>
      <c r="BZ107" s="46"/>
      <c r="CA107" s="46"/>
      <c r="CB107" s="46"/>
      <c r="CC107" s="46"/>
      <c r="CD107" s="46"/>
      <c r="CE107" s="46"/>
      <c r="CF107" s="46"/>
      <c r="CG107" s="46"/>
      <c r="CH107" s="46">
        <v>6720198.6</v>
      </c>
      <c r="CI107" s="46"/>
      <c r="CJ107" s="46"/>
      <c r="CK107" s="46"/>
      <c r="CL107" s="46"/>
      <c r="CM107" s="46"/>
      <c r="CN107" s="46"/>
      <c r="CO107" s="46"/>
      <c r="CP107" s="46"/>
      <c r="CQ107" s="46"/>
      <c r="CR107" s="46"/>
      <c r="CS107" s="46"/>
      <c r="CT107" s="46"/>
      <c r="CU107" s="46"/>
      <c r="CV107" s="46"/>
      <c r="CW107" s="46"/>
      <c r="CX107" s="46" t="s">
        <v>43</v>
      </c>
      <c r="CY107" s="46"/>
      <c r="CZ107" s="46"/>
      <c r="DA107" s="46"/>
      <c r="DB107" s="46"/>
      <c r="DC107" s="46"/>
      <c r="DD107" s="46"/>
      <c r="DE107" s="46"/>
      <c r="DF107" s="46"/>
      <c r="DG107" s="46"/>
      <c r="DH107" s="46"/>
      <c r="DI107" s="46"/>
      <c r="DJ107" s="46"/>
      <c r="DK107" s="46" t="s">
        <v>43</v>
      </c>
      <c r="DL107" s="46"/>
      <c r="DM107" s="46"/>
      <c r="DN107" s="46"/>
      <c r="DO107" s="46"/>
      <c r="DP107" s="46"/>
      <c r="DQ107" s="46"/>
      <c r="DR107" s="46"/>
      <c r="DS107" s="46"/>
      <c r="DT107" s="46"/>
      <c r="DU107" s="46"/>
      <c r="DV107" s="46"/>
      <c r="DW107" s="46"/>
      <c r="DX107" s="46">
        <f t="shared" si="12"/>
        <v>6720198.6</v>
      </c>
      <c r="DY107" s="46"/>
      <c r="DZ107" s="46"/>
      <c r="EA107" s="46"/>
      <c r="EB107" s="46"/>
      <c r="EC107" s="46"/>
      <c r="ED107" s="46"/>
      <c r="EE107" s="46"/>
      <c r="EF107" s="46"/>
      <c r="EG107" s="46"/>
      <c r="EH107" s="46"/>
      <c r="EI107" s="46"/>
      <c r="EJ107" s="46"/>
      <c r="EK107" s="46">
        <v>0</v>
      </c>
      <c r="EL107" s="46"/>
      <c r="EM107" s="46"/>
      <c r="EN107" s="46"/>
      <c r="EO107" s="46"/>
      <c r="EP107" s="46"/>
      <c r="EQ107" s="46"/>
      <c r="ER107" s="46"/>
      <c r="ES107" s="46"/>
      <c r="ET107" s="46"/>
      <c r="EU107" s="46"/>
      <c r="EV107" s="46"/>
      <c r="EW107" s="46"/>
      <c r="EX107" s="46">
        <f t="shared" si="8"/>
        <v>3574501.4000000004</v>
      </c>
      <c r="EY107" s="46"/>
      <c r="EZ107" s="46"/>
      <c r="FA107" s="46"/>
      <c r="FB107" s="46"/>
      <c r="FC107" s="46"/>
      <c r="FD107" s="46"/>
      <c r="FE107" s="46"/>
      <c r="FF107" s="46"/>
      <c r="FG107" s="46"/>
      <c r="FH107" s="46"/>
      <c r="FI107" s="46"/>
      <c r="FJ107" s="46"/>
    </row>
    <row r="108" spans="1:166" ht="33.75" customHeight="1" thickBot="1">
      <c r="A108" s="69" t="s">
        <v>186</v>
      </c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70"/>
      <c r="AK108" s="41" t="s">
        <v>164</v>
      </c>
      <c r="AL108" s="42"/>
      <c r="AM108" s="42"/>
      <c r="AN108" s="42"/>
      <c r="AO108" s="42"/>
      <c r="AP108" s="71"/>
      <c r="AQ108" s="72" t="s">
        <v>271</v>
      </c>
      <c r="AR108" s="72"/>
      <c r="AS108" s="72"/>
      <c r="AT108" s="72"/>
      <c r="AU108" s="72"/>
      <c r="AV108" s="72"/>
      <c r="AW108" s="72"/>
      <c r="AX108" s="72"/>
      <c r="AY108" s="72"/>
      <c r="AZ108" s="72"/>
      <c r="BA108" s="72"/>
      <c r="BB108" s="72"/>
      <c r="BC108" s="46">
        <v>8365400</v>
      </c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  <c r="BP108" s="46"/>
      <c r="BQ108" s="46"/>
      <c r="BR108" s="46"/>
      <c r="BS108" s="46"/>
      <c r="BT108" s="46"/>
      <c r="BU108" s="46">
        <f>SUM(BC108)</f>
        <v>8365400</v>
      </c>
      <c r="BV108" s="46"/>
      <c r="BW108" s="46"/>
      <c r="BX108" s="46"/>
      <c r="BY108" s="46"/>
      <c r="BZ108" s="46"/>
      <c r="CA108" s="46"/>
      <c r="CB108" s="46"/>
      <c r="CC108" s="46"/>
      <c r="CD108" s="46"/>
      <c r="CE108" s="46"/>
      <c r="CF108" s="46"/>
      <c r="CG108" s="46"/>
      <c r="CH108" s="46">
        <v>5460844.45</v>
      </c>
      <c r="CI108" s="46"/>
      <c r="CJ108" s="46"/>
      <c r="CK108" s="46"/>
      <c r="CL108" s="46"/>
      <c r="CM108" s="46"/>
      <c r="CN108" s="46"/>
      <c r="CO108" s="46"/>
      <c r="CP108" s="46"/>
      <c r="CQ108" s="46"/>
      <c r="CR108" s="46"/>
      <c r="CS108" s="46"/>
      <c r="CT108" s="46"/>
      <c r="CU108" s="46"/>
      <c r="CV108" s="46"/>
      <c r="CW108" s="46"/>
      <c r="CX108" s="46" t="s">
        <v>43</v>
      </c>
      <c r="CY108" s="46"/>
      <c r="CZ108" s="46"/>
      <c r="DA108" s="46"/>
      <c r="DB108" s="46"/>
      <c r="DC108" s="46"/>
      <c r="DD108" s="46"/>
      <c r="DE108" s="46"/>
      <c r="DF108" s="46"/>
      <c r="DG108" s="46"/>
      <c r="DH108" s="46"/>
      <c r="DI108" s="46"/>
      <c r="DJ108" s="46"/>
      <c r="DK108" s="46" t="s">
        <v>43</v>
      </c>
      <c r="DL108" s="46"/>
      <c r="DM108" s="46"/>
      <c r="DN108" s="46"/>
      <c r="DO108" s="46"/>
      <c r="DP108" s="46"/>
      <c r="DQ108" s="46"/>
      <c r="DR108" s="46"/>
      <c r="DS108" s="46"/>
      <c r="DT108" s="46"/>
      <c r="DU108" s="46"/>
      <c r="DV108" s="46"/>
      <c r="DW108" s="46"/>
      <c r="DX108" s="46">
        <f>CH108</f>
        <v>5460844.45</v>
      </c>
      <c r="DY108" s="46"/>
      <c r="DZ108" s="46"/>
      <c r="EA108" s="46"/>
      <c r="EB108" s="46"/>
      <c r="EC108" s="46"/>
      <c r="ED108" s="46"/>
      <c r="EE108" s="46"/>
      <c r="EF108" s="46"/>
      <c r="EG108" s="46"/>
      <c r="EH108" s="46"/>
      <c r="EI108" s="46"/>
      <c r="EJ108" s="46"/>
      <c r="EK108" s="46">
        <v>0</v>
      </c>
      <c r="EL108" s="46"/>
      <c r="EM108" s="46"/>
      <c r="EN108" s="46"/>
      <c r="EO108" s="46"/>
      <c r="EP108" s="46"/>
      <c r="EQ108" s="46"/>
      <c r="ER108" s="46"/>
      <c r="ES108" s="46"/>
      <c r="ET108" s="46"/>
      <c r="EU108" s="46"/>
      <c r="EV108" s="46"/>
      <c r="EW108" s="46"/>
      <c r="EX108" s="46">
        <f>SUM(BU108-DX108)</f>
        <v>2904555.55</v>
      </c>
      <c r="EY108" s="46"/>
      <c r="EZ108" s="46"/>
      <c r="FA108" s="46"/>
      <c r="FB108" s="46"/>
      <c r="FC108" s="46"/>
      <c r="FD108" s="46"/>
      <c r="FE108" s="46"/>
      <c r="FF108" s="46"/>
      <c r="FG108" s="46"/>
      <c r="FH108" s="46"/>
      <c r="FI108" s="46"/>
      <c r="FJ108" s="46"/>
    </row>
    <row r="109" spans="1:166" ht="26.25" customHeight="1" thickBot="1">
      <c r="A109" s="39" t="s">
        <v>187</v>
      </c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41" t="s">
        <v>113</v>
      </c>
      <c r="AL109" s="42"/>
      <c r="AM109" s="42"/>
      <c r="AN109" s="42"/>
      <c r="AO109" s="42"/>
      <c r="AP109" s="43"/>
      <c r="AQ109" s="44" t="s">
        <v>270</v>
      </c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5">
        <v>246200</v>
      </c>
      <c r="BD109" s="45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  <c r="BP109" s="45"/>
      <c r="BQ109" s="45"/>
      <c r="BR109" s="45"/>
      <c r="BS109" s="45"/>
      <c r="BT109" s="45"/>
      <c r="BU109" s="44">
        <f t="shared" si="10"/>
        <v>246200</v>
      </c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45">
        <v>161902.34</v>
      </c>
      <c r="CI109" s="45"/>
      <c r="CJ109" s="45"/>
      <c r="CK109" s="45"/>
      <c r="CL109" s="45"/>
      <c r="CM109" s="45"/>
      <c r="CN109" s="45"/>
      <c r="CO109" s="45"/>
      <c r="CP109" s="45"/>
      <c r="CQ109" s="45"/>
      <c r="CR109" s="45"/>
      <c r="CS109" s="45"/>
      <c r="CT109" s="45"/>
      <c r="CU109" s="45"/>
      <c r="CV109" s="45"/>
      <c r="CW109" s="45"/>
      <c r="CX109" s="45" t="s">
        <v>43</v>
      </c>
      <c r="CY109" s="45"/>
      <c r="CZ109" s="45"/>
      <c r="DA109" s="45"/>
      <c r="DB109" s="45"/>
      <c r="DC109" s="45"/>
      <c r="DD109" s="45"/>
      <c r="DE109" s="45"/>
      <c r="DF109" s="45"/>
      <c r="DG109" s="45"/>
      <c r="DH109" s="45"/>
      <c r="DI109" s="45"/>
      <c r="DJ109" s="45"/>
      <c r="DK109" s="45" t="s">
        <v>43</v>
      </c>
      <c r="DL109" s="45"/>
      <c r="DM109" s="45"/>
      <c r="DN109" s="45"/>
      <c r="DO109" s="45"/>
      <c r="DP109" s="45"/>
      <c r="DQ109" s="45"/>
      <c r="DR109" s="45"/>
      <c r="DS109" s="45"/>
      <c r="DT109" s="45"/>
      <c r="DU109" s="45"/>
      <c r="DV109" s="45"/>
      <c r="DW109" s="45"/>
      <c r="DX109" s="44">
        <f aca="true" t="shared" si="13" ref="DX109:DX121">SUM(CH109)</f>
        <v>161902.34</v>
      </c>
      <c r="DY109" s="44"/>
      <c r="DZ109" s="44"/>
      <c r="EA109" s="44"/>
      <c r="EB109" s="44"/>
      <c r="EC109" s="44"/>
      <c r="ED109" s="44"/>
      <c r="EE109" s="44"/>
      <c r="EF109" s="44"/>
      <c r="EG109" s="44"/>
      <c r="EH109" s="44"/>
      <c r="EI109" s="44"/>
      <c r="EJ109" s="44"/>
      <c r="EK109" s="45">
        <v>6947.33</v>
      </c>
      <c r="EL109" s="45"/>
      <c r="EM109" s="45"/>
      <c r="EN109" s="45"/>
      <c r="EO109" s="45"/>
      <c r="EP109" s="45"/>
      <c r="EQ109" s="45"/>
      <c r="ER109" s="45"/>
      <c r="ES109" s="45"/>
      <c r="ET109" s="45"/>
      <c r="EU109" s="45"/>
      <c r="EV109" s="45"/>
      <c r="EW109" s="45"/>
      <c r="EX109" s="44">
        <f aca="true" t="shared" si="14" ref="EX109:EX117">SUM(BU109-DX109)</f>
        <v>84297.66</v>
      </c>
      <c r="EY109" s="44"/>
      <c r="EZ109" s="44"/>
      <c r="FA109" s="44"/>
      <c r="FB109" s="44"/>
      <c r="FC109" s="44"/>
      <c r="FD109" s="44"/>
      <c r="FE109" s="44"/>
      <c r="FF109" s="44"/>
      <c r="FG109" s="44"/>
      <c r="FH109" s="44"/>
      <c r="FI109" s="44"/>
      <c r="FJ109" s="78"/>
    </row>
    <row r="110" spans="1:166" ht="38.25" customHeight="1" thickBot="1">
      <c r="A110" s="39" t="s">
        <v>188</v>
      </c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41" t="s">
        <v>165</v>
      </c>
      <c r="AL110" s="42"/>
      <c r="AM110" s="42"/>
      <c r="AN110" s="42"/>
      <c r="AO110" s="42"/>
      <c r="AP110" s="43"/>
      <c r="AQ110" s="44" t="s">
        <v>269</v>
      </c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5">
        <v>36100</v>
      </c>
      <c r="BD110" s="45"/>
      <c r="BE110" s="45"/>
      <c r="BF110" s="45"/>
      <c r="BG110" s="45"/>
      <c r="BH110" s="45"/>
      <c r="BI110" s="45"/>
      <c r="BJ110" s="45"/>
      <c r="BK110" s="45"/>
      <c r="BL110" s="45"/>
      <c r="BM110" s="45"/>
      <c r="BN110" s="45"/>
      <c r="BO110" s="45"/>
      <c r="BP110" s="45"/>
      <c r="BQ110" s="45"/>
      <c r="BR110" s="45"/>
      <c r="BS110" s="45"/>
      <c r="BT110" s="45"/>
      <c r="BU110" s="44">
        <f t="shared" si="10"/>
        <v>36100</v>
      </c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5">
        <v>18055.2</v>
      </c>
      <c r="CI110" s="45"/>
      <c r="CJ110" s="45"/>
      <c r="CK110" s="45"/>
      <c r="CL110" s="45"/>
      <c r="CM110" s="45"/>
      <c r="CN110" s="45"/>
      <c r="CO110" s="45"/>
      <c r="CP110" s="45"/>
      <c r="CQ110" s="45"/>
      <c r="CR110" s="45"/>
      <c r="CS110" s="45"/>
      <c r="CT110" s="45"/>
      <c r="CU110" s="45"/>
      <c r="CV110" s="45"/>
      <c r="CW110" s="45"/>
      <c r="CX110" s="45" t="s">
        <v>43</v>
      </c>
      <c r="CY110" s="45"/>
      <c r="CZ110" s="45"/>
      <c r="DA110" s="45"/>
      <c r="DB110" s="45"/>
      <c r="DC110" s="45"/>
      <c r="DD110" s="45"/>
      <c r="DE110" s="45"/>
      <c r="DF110" s="45"/>
      <c r="DG110" s="45"/>
      <c r="DH110" s="45"/>
      <c r="DI110" s="45"/>
      <c r="DJ110" s="45"/>
      <c r="DK110" s="45" t="s">
        <v>43</v>
      </c>
      <c r="DL110" s="45"/>
      <c r="DM110" s="45"/>
      <c r="DN110" s="45"/>
      <c r="DO110" s="45"/>
      <c r="DP110" s="45"/>
      <c r="DQ110" s="45"/>
      <c r="DR110" s="45"/>
      <c r="DS110" s="45"/>
      <c r="DT110" s="45"/>
      <c r="DU110" s="45"/>
      <c r="DV110" s="45"/>
      <c r="DW110" s="45"/>
      <c r="DX110" s="44">
        <f t="shared" si="13"/>
        <v>18055.2</v>
      </c>
      <c r="DY110" s="44"/>
      <c r="DZ110" s="44"/>
      <c r="EA110" s="44"/>
      <c r="EB110" s="44"/>
      <c r="EC110" s="44"/>
      <c r="ED110" s="44"/>
      <c r="EE110" s="44"/>
      <c r="EF110" s="44"/>
      <c r="EG110" s="44"/>
      <c r="EH110" s="44"/>
      <c r="EI110" s="44"/>
      <c r="EJ110" s="44"/>
      <c r="EK110" s="45">
        <v>0</v>
      </c>
      <c r="EL110" s="45"/>
      <c r="EM110" s="45"/>
      <c r="EN110" s="45"/>
      <c r="EO110" s="45"/>
      <c r="EP110" s="45"/>
      <c r="EQ110" s="45"/>
      <c r="ER110" s="45"/>
      <c r="ES110" s="45"/>
      <c r="ET110" s="45"/>
      <c r="EU110" s="45"/>
      <c r="EV110" s="45"/>
      <c r="EW110" s="45"/>
      <c r="EX110" s="44">
        <f t="shared" si="14"/>
        <v>18044.8</v>
      </c>
      <c r="EY110" s="44"/>
      <c r="EZ110" s="44"/>
      <c r="FA110" s="44"/>
      <c r="FB110" s="44"/>
      <c r="FC110" s="44"/>
      <c r="FD110" s="44"/>
      <c r="FE110" s="44"/>
      <c r="FF110" s="44"/>
      <c r="FG110" s="44"/>
      <c r="FH110" s="44"/>
      <c r="FI110" s="44"/>
      <c r="FJ110" s="78"/>
    </row>
    <row r="111" spans="1:166" ht="52.5" customHeight="1" thickBot="1">
      <c r="A111" s="39" t="s">
        <v>189</v>
      </c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41" t="s">
        <v>166</v>
      </c>
      <c r="AL111" s="42"/>
      <c r="AM111" s="42"/>
      <c r="AN111" s="42"/>
      <c r="AO111" s="42"/>
      <c r="AP111" s="43"/>
      <c r="AQ111" s="44" t="s">
        <v>268</v>
      </c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5">
        <v>74300</v>
      </c>
      <c r="BD111" s="45"/>
      <c r="BE111" s="45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  <c r="BP111" s="45"/>
      <c r="BQ111" s="45"/>
      <c r="BR111" s="45"/>
      <c r="BS111" s="45"/>
      <c r="BT111" s="45"/>
      <c r="BU111" s="44">
        <f t="shared" si="10"/>
        <v>74300</v>
      </c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/>
      <c r="CG111" s="44"/>
      <c r="CH111" s="45">
        <v>39543.71</v>
      </c>
      <c r="CI111" s="45"/>
      <c r="CJ111" s="45"/>
      <c r="CK111" s="45"/>
      <c r="CL111" s="45"/>
      <c r="CM111" s="45"/>
      <c r="CN111" s="45"/>
      <c r="CO111" s="45"/>
      <c r="CP111" s="45"/>
      <c r="CQ111" s="45"/>
      <c r="CR111" s="45"/>
      <c r="CS111" s="45"/>
      <c r="CT111" s="45"/>
      <c r="CU111" s="45"/>
      <c r="CV111" s="45"/>
      <c r="CW111" s="45"/>
      <c r="CX111" s="45" t="s">
        <v>43</v>
      </c>
      <c r="CY111" s="45"/>
      <c r="CZ111" s="45"/>
      <c r="DA111" s="45"/>
      <c r="DB111" s="45"/>
      <c r="DC111" s="45"/>
      <c r="DD111" s="45"/>
      <c r="DE111" s="45"/>
      <c r="DF111" s="45"/>
      <c r="DG111" s="45"/>
      <c r="DH111" s="45"/>
      <c r="DI111" s="45"/>
      <c r="DJ111" s="45"/>
      <c r="DK111" s="45" t="s">
        <v>43</v>
      </c>
      <c r="DL111" s="45"/>
      <c r="DM111" s="45"/>
      <c r="DN111" s="45"/>
      <c r="DO111" s="45"/>
      <c r="DP111" s="45"/>
      <c r="DQ111" s="45"/>
      <c r="DR111" s="45"/>
      <c r="DS111" s="45"/>
      <c r="DT111" s="45"/>
      <c r="DU111" s="45"/>
      <c r="DV111" s="45"/>
      <c r="DW111" s="45"/>
      <c r="DX111" s="44">
        <f t="shared" si="13"/>
        <v>39543.71</v>
      </c>
      <c r="DY111" s="44"/>
      <c r="DZ111" s="44"/>
      <c r="EA111" s="44"/>
      <c r="EB111" s="44"/>
      <c r="EC111" s="44"/>
      <c r="ED111" s="44"/>
      <c r="EE111" s="44"/>
      <c r="EF111" s="44"/>
      <c r="EG111" s="44"/>
      <c r="EH111" s="44"/>
      <c r="EI111" s="44"/>
      <c r="EJ111" s="44"/>
      <c r="EK111" s="45">
        <v>10312.92</v>
      </c>
      <c r="EL111" s="45"/>
      <c r="EM111" s="45"/>
      <c r="EN111" s="45"/>
      <c r="EO111" s="45"/>
      <c r="EP111" s="45"/>
      <c r="EQ111" s="45"/>
      <c r="ER111" s="45"/>
      <c r="ES111" s="45"/>
      <c r="ET111" s="45"/>
      <c r="EU111" s="45"/>
      <c r="EV111" s="45"/>
      <c r="EW111" s="45"/>
      <c r="EX111" s="44">
        <f t="shared" si="14"/>
        <v>34756.29</v>
      </c>
      <c r="EY111" s="44"/>
      <c r="EZ111" s="44"/>
      <c r="FA111" s="44"/>
      <c r="FB111" s="44"/>
      <c r="FC111" s="44"/>
      <c r="FD111" s="44"/>
      <c r="FE111" s="44"/>
      <c r="FF111" s="44"/>
      <c r="FG111" s="44"/>
      <c r="FH111" s="44"/>
      <c r="FI111" s="44"/>
      <c r="FJ111" s="78"/>
    </row>
    <row r="112" spans="1:166" ht="39" customHeight="1" thickBot="1">
      <c r="A112" s="39" t="s">
        <v>183</v>
      </c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40"/>
      <c r="AK112" s="41" t="s">
        <v>167</v>
      </c>
      <c r="AL112" s="42"/>
      <c r="AM112" s="42"/>
      <c r="AN112" s="42"/>
      <c r="AO112" s="42"/>
      <c r="AP112" s="43"/>
      <c r="AQ112" s="75" t="s">
        <v>267</v>
      </c>
      <c r="AR112" s="76"/>
      <c r="AS112" s="76"/>
      <c r="AT112" s="76"/>
      <c r="AU112" s="76"/>
      <c r="AV112" s="76"/>
      <c r="AW112" s="76"/>
      <c r="AX112" s="76"/>
      <c r="AY112" s="76"/>
      <c r="AZ112" s="76"/>
      <c r="BA112" s="76"/>
      <c r="BB112" s="77"/>
      <c r="BC112" s="66">
        <f>162500</f>
        <v>162500</v>
      </c>
      <c r="BD112" s="67"/>
      <c r="BE112" s="67"/>
      <c r="BF112" s="67"/>
      <c r="BG112" s="67"/>
      <c r="BH112" s="67"/>
      <c r="BI112" s="67"/>
      <c r="BJ112" s="67"/>
      <c r="BK112" s="67"/>
      <c r="BL112" s="67"/>
      <c r="BM112" s="67"/>
      <c r="BN112" s="67"/>
      <c r="BO112" s="67"/>
      <c r="BP112" s="67"/>
      <c r="BQ112" s="67"/>
      <c r="BR112" s="67"/>
      <c r="BS112" s="67"/>
      <c r="BT112" s="68"/>
      <c r="BU112" s="75">
        <f t="shared" si="10"/>
        <v>162500</v>
      </c>
      <c r="BV112" s="76"/>
      <c r="BW112" s="76"/>
      <c r="BX112" s="76"/>
      <c r="BY112" s="76"/>
      <c r="BZ112" s="76"/>
      <c r="CA112" s="76"/>
      <c r="CB112" s="76"/>
      <c r="CC112" s="76"/>
      <c r="CD112" s="76"/>
      <c r="CE112" s="76"/>
      <c r="CF112" s="76"/>
      <c r="CG112" s="77"/>
      <c r="CH112" s="66">
        <v>92799.73</v>
      </c>
      <c r="CI112" s="67"/>
      <c r="CJ112" s="67"/>
      <c r="CK112" s="67"/>
      <c r="CL112" s="67"/>
      <c r="CM112" s="67"/>
      <c r="CN112" s="67"/>
      <c r="CO112" s="67"/>
      <c r="CP112" s="67"/>
      <c r="CQ112" s="67"/>
      <c r="CR112" s="67"/>
      <c r="CS112" s="67"/>
      <c r="CT112" s="67"/>
      <c r="CU112" s="67"/>
      <c r="CV112" s="67"/>
      <c r="CW112" s="68"/>
      <c r="CX112" s="66" t="s">
        <v>43</v>
      </c>
      <c r="CY112" s="67"/>
      <c r="CZ112" s="67"/>
      <c r="DA112" s="67"/>
      <c r="DB112" s="67"/>
      <c r="DC112" s="67"/>
      <c r="DD112" s="67"/>
      <c r="DE112" s="67"/>
      <c r="DF112" s="67"/>
      <c r="DG112" s="67"/>
      <c r="DH112" s="67"/>
      <c r="DI112" s="67"/>
      <c r="DJ112" s="68"/>
      <c r="DK112" s="66" t="s">
        <v>43</v>
      </c>
      <c r="DL112" s="67"/>
      <c r="DM112" s="67"/>
      <c r="DN112" s="67"/>
      <c r="DO112" s="67"/>
      <c r="DP112" s="67"/>
      <c r="DQ112" s="67"/>
      <c r="DR112" s="67"/>
      <c r="DS112" s="67"/>
      <c r="DT112" s="67"/>
      <c r="DU112" s="67"/>
      <c r="DV112" s="67"/>
      <c r="DW112" s="68"/>
      <c r="DX112" s="75">
        <f t="shared" si="13"/>
        <v>92799.73</v>
      </c>
      <c r="DY112" s="76"/>
      <c r="DZ112" s="76"/>
      <c r="EA112" s="76"/>
      <c r="EB112" s="76"/>
      <c r="EC112" s="76"/>
      <c r="ED112" s="76"/>
      <c r="EE112" s="76"/>
      <c r="EF112" s="76"/>
      <c r="EG112" s="76"/>
      <c r="EH112" s="76"/>
      <c r="EI112" s="76"/>
      <c r="EJ112" s="77"/>
      <c r="EK112" s="66">
        <v>0</v>
      </c>
      <c r="EL112" s="67"/>
      <c r="EM112" s="67"/>
      <c r="EN112" s="67"/>
      <c r="EO112" s="67"/>
      <c r="EP112" s="67"/>
      <c r="EQ112" s="67"/>
      <c r="ER112" s="67"/>
      <c r="ES112" s="67"/>
      <c r="ET112" s="67"/>
      <c r="EU112" s="67"/>
      <c r="EV112" s="67"/>
      <c r="EW112" s="68"/>
      <c r="EX112" s="75">
        <f t="shared" si="14"/>
        <v>69700.27</v>
      </c>
      <c r="EY112" s="76"/>
      <c r="EZ112" s="76"/>
      <c r="FA112" s="76"/>
      <c r="FB112" s="76"/>
      <c r="FC112" s="76"/>
      <c r="FD112" s="76"/>
      <c r="FE112" s="76"/>
      <c r="FF112" s="76"/>
      <c r="FG112" s="76"/>
      <c r="FH112" s="76"/>
      <c r="FI112" s="76"/>
      <c r="FJ112" s="79"/>
    </row>
    <row r="113" spans="1:166" ht="24.75" customHeight="1" thickBot="1">
      <c r="A113" s="39" t="s">
        <v>187</v>
      </c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41" t="s">
        <v>168</v>
      </c>
      <c r="AL113" s="42"/>
      <c r="AM113" s="42"/>
      <c r="AN113" s="42"/>
      <c r="AO113" s="42"/>
      <c r="AP113" s="43"/>
      <c r="AQ113" s="184" t="s">
        <v>262</v>
      </c>
      <c r="AR113" s="184"/>
      <c r="AS113" s="184"/>
      <c r="AT113" s="184"/>
      <c r="AU113" s="184"/>
      <c r="AV113" s="184"/>
      <c r="AW113" s="184"/>
      <c r="AX113" s="184"/>
      <c r="AY113" s="184"/>
      <c r="AZ113" s="184"/>
      <c r="BA113" s="184"/>
      <c r="BB113" s="184"/>
      <c r="BC113" s="45">
        <v>5858200</v>
      </c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  <c r="BP113" s="45"/>
      <c r="BQ113" s="45"/>
      <c r="BR113" s="45"/>
      <c r="BS113" s="45"/>
      <c r="BT113" s="45"/>
      <c r="BU113" s="44">
        <f aca="true" t="shared" si="15" ref="BU113:BU120">SUM(BC113)</f>
        <v>5858200</v>
      </c>
      <c r="BV113" s="44"/>
      <c r="BW113" s="44"/>
      <c r="BX113" s="44"/>
      <c r="BY113" s="44"/>
      <c r="BZ113" s="44"/>
      <c r="CA113" s="44"/>
      <c r="CB113" s="44"/>
      <c r="CC113" s="44"/>
      <c r="CD113" s="44"/>
      <c r="CE113" s="44"/>
      <c r="CF113" s="44"/>
      <c r="CG113" s="44"/>
      <c r="CH113" s="45">
        <v>3666867.67</v>
      </c>
      <c r="CI113" s="45"/>
      <c r="CJ113" s="45"/>
      <c r="CK113" s="45"/>
      <c r="CL113" s="45"/>
      <c r="CM113" s="45"/>
      <c r="CN113" s="45"/>
      <c r="CO113" s="45"/>
      <c r="CP113" s="45"/>
      <c r="CQ113" s="45"/>
      <c r="CR113" s="45"/>
      <c r="CS113" s="45"/>
      <c r="CT113" s="45"/>
      <c r="CU113" s="45"/>
      <c r="CV113" s="45"/>
      <c r="CW113" s="45"/>
      <c r="CX113" s="45" t="s">
        <v>43</v>
      </c>
      <c r="CY113" s="45"/>
      <c r="CZ113" s="45"/>
      <c r="DA113" s="45"/>
      <c r="DB113" s="45"/>
      <c r="DC113" s="45"/>
      <c r="DD113" s="45"/>
      <c r="DE113" s="45"/>
      <c r="DF113" s="45"/>
      <c r="DG113" s="45"/>
      <c r="DH113" s="45"/>
      <c r="DI113" s="45"/>
      <c r="DJ113" s="45"/>
      <c r="DK113" s="45" t="s">
        <v>43</v>
      </c>
      <c r="DL113" s="45"/>
      <c r="DM113" s="45"/>
      <c r="DN113" s="45"/>
      <c r="DO113" s="45"/>
      <c r="DP113" s="45"/>
      <c r="DQ113" s="45"/>
      <c r="DR113" s="45"/>
      <c r="DS113" s="45"/>
      <c r="DT113" s="45"/>
      <c r="DU113" s="45"/>
      <c r="DV113" s="45"/>
      <c r="DW113" s="45"/>
      <c r="DX113" s="44">
        <f t="shared" si="13"/>
        <v>3666867.67</v>
      </c>
      <c r="DY113" s="44"/>
      <c r="DZ113" s="44"/>
      <c r="EA113" s="44"/>
      <c r="EB113" s="44"/>
      <c r="EC113" s="44"/>
      <c r="ED113" s="44"/>
      <c r="EE113" s="44"/>
      <c r="EF113" s="44"/>
      <c r="EG113" s="44"/>
      <c r="EH113" s="44"/>
      <c r="EI113" s="44"/>
      <c r="EJ113" s="44"/>
      <c r="EK113" s="45">
        <v>285142</v>
      </c>
      <c r="EL113" s="45"/>
      <c r="EM113" s="45"/>
      <c r="EN113" s="45"/>
      <c r="EO113" s="45"/>
      <c r="EP113" s="45"/>
      <c r="EQ113" s="45"/>
      <c r="ER113" s="45"/>
      <c r="ES113" s="45"/>
      <c r="ET113" s="45"/>
      <c r="EU113" s="45"/>
      <c r="EV113" s="45"/>
      <c r="EW113" s="45"/>
      <c r="EX113" s="44">
        <f t="shared" si="14"/>
        <v>2191332.33</v>
      </c>
      <c r="EY113" s="44"/>
      <c r="EZ113" s="44"/>
      <c r="FA113" s="44"/>
      <c r="FB113" s="44"/>
      <c r="FC113" s="44"/>
      <c r="FD113" s="44"/>
      <c r="FE113" s="44"/>
      <c r="FF113" s="44"/>
      <c r="FG113" s="44"/>
      <c r="FH113" s="44"/>
      <c r="FI113" s="44"/>
      <c r="FJ113" s="78"/>
    </row>
    <row r="114" spans="1:166" ht="36.75" customHeight="1" thickBot="1">
      <c r="A114" s="39" t="s">
        <v>188</v>
      </c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41" t="s">
        <v>169</v>
      </c>
      <c r="AL114" s="42"/>
      <c r="AM114" s="42"/>
      <c r="AN114" s="42"/>
      <c r="AO114" s="42"/>
      <c r="AP114" s="43"/>
      <c r="AQ114" s="44" t="s">
        <v>263</v>
      </c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5">
        <v>616600</v>
      </c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  <c r="BP114" s="45"/>
      <c r="BQ114" s="45"/>
      <c r="BR114" s="45"/>
      <c r="BS114" s="45"/>
      <c r="BT114" s="45"/>
      <c r="BU114" s="44">
        <f t="shared" si="15"/>
        <v>616600</v>
      </c>
      <c r="BV114" s="44"/>
      <c r="BW114" s="44"/>
      <c r="BX114" s="44"/>
      <c r="BY114" s="44"/>
      <c r="BZ114" s="44"/>
      <c r="CA114" s="44"/>
      <c r="CB114" s="44"/>
      <c r="CC114" s="44"/>
      <c r="CD114" s="44"/>
      <c r="CE114" s="44"/>
      <c r="CF114" s="44"/>
      <c r="CG114" s="44"/>
      <c r="CH114" s="45">
        <v>308035.76</v>
      </c>
      <c r="CI114" s="45"/>
      <c r="CJ114" s="45"/>
      <c r="CK114" s="45"/>
      <c r="CL114" s="45"/>
      <c r="CM114" s="45"/>
      <c r="CN114" s="45"/>
      <c r="CO114" s="45"/>
      <c r="CP114" s="45"/>
      <c r="CQ114" s="45"/>
      <c r="CR114" s="45"/>
      <c r="CS114" s="45"/>
      <c r="CT114" s="45"/>
      <c r="CU114" s="45"/>
      <c r="CV114" s="45"/>
      <c r="CW114" s="45"/>
      <c r="CX114" s="45" t="s">
        <v>43</v>
      </c>
      <c r="CY114" s="45"/>
      <c r="CZ114" s="45"/>
      <c r="DA114" s="45"/>
      <c r="DB114" s="45"/>
      <c r="DC114" s="45"/>
      <c r="DD114" s="45"/>
      <c r="DE114" s="45"/>
      <c r="DF114" s="45"/>
      <c r="DG114" s="45"/>
      <c r="DH114" s="45"/>
      <c r="DI114" s="45"/>
      <c r="DJ114" s="45"/>
      <c r="DK114" s="45" t="s">
        <v>43</v>
      </c>
      <c r="DL114" s="45"/>
      <c r="DM114" s="45"/>
      <c r="DN114" s="45"/>
      <c r="DO114" s="45"/>
      <c r="DP114" s="45"/>
      <c r="DQ114" s="45"/>
      <c r="DR114" s="45"/>
      <c r="DS114" s="45"/>
      <c r="DT114" s="45"/>
      <c r="DU114" s="45"/>
      <c r="DV114" s="45"/>
      <c r="DW114" s="45"/>
      <c r="DX114" s="44">
        <f t="shared" si="13"/>
        <v>308035.76</v>
      </c>
      <c r="DY114" s="44"/>
      <c r="DZ114" s="44"/>
      <c r="EA114" s="44"/>
      <c r="EB114" s="44"/>
      <c r="EC114" s="44"/>
      <c r="ED114" s="44"/>
      <c r="EE114" s="44"/>
      <c r="EF114" s="44"/>
      <c r="EG114" s="44"/>
      <c r="EH114" s="44"/>
      <c r="EI114" s="44"/>
      <c r="EJ114" s="44"/>
      <c r="EK114" s="45">
        <v>0</v>
      </c>
      <c r="EL114" s="45"/>
      <c r="EM114" s="45"/>
      <c r="EN114" s="45"/>
      <c r="EO114" s="45"/>
      <c r="EP114" s="45"/>
      <c r="EQ114" s="45"/>
      <c r="ER114" s="45"/>
      <c r="ES114" s="45"/>
      <c r="ET114" s="45"/>
      <c r="EU114" s="45"/>
      <c r="EV114" s="45"/>
      <c r="EW114" s="45"/>
      <c r="EX114" s="44">
        <f t="shared" si="14"/>
        <v>308564.24</v>
      </c>
      <c r="EY114" s="44"/>
      <c r="EZ114" s="44"/>
      <c r="FA114" s="44"/>
      <c r="FB114" s="44"/>
      <c r="FC114" s="44"/>
      <c r="FD114" s="44"/>
      <c r="FE114" s="44"/>
      <c r="FF114" s="44"/>
      <c r="FG114" s="44"/>
      <c r="FH114" s="44"/>
      <c r="FI114" s="44"/>
      <c r="FJ114" s="78"/>
    </row>
    <row r="115" spans="1:166" ht="49.5" customHeight="1" thickBot="1">
      <c r="A115" s="39" t="s">
        <v>189</v>
      </c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41" t="s">
        <v>170</v>
      </c>
      <c r="AL115" s="42"/>
      <c r="AM115" s="42"/>
      <c r="AN115" s="42"/>
      <c r="AO115" s="42"/>
      <c r="AP115" s="43"/>
      <c r="AQ115" s="183" t="s">
        <v>264</v>
      </c>
      <c r="AR115" s="183"/>
      <c r="AS115" s="183"/>
      <c r="AT115" s="183"/>
      <c r="AU115" s="183"/>
      <c r="AV115" s="183"/>
      <c r="AW115" s="183"/>
      <c r="AX115" s="183"/>
      <c r="AY115" s="183"/>
      <c r="AZ115" s="183"/>
      <c r="BA115" s="183"/>
      <c r="BB115" s="183"/>
      <c r="BC115" s="45">
        <v>1769200</v>
      </c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  <c r="BP115" s="45"/>
      <c r="BQ115" s="45"/>
      <c r="BR115" s="45"/>
      <c r="BS115" s="45"/>
      <c r="BT115" s="45"/>
      <c r="BU115" s="44">
        <f t="shared" si="15"/>
        <v>1769200</v>
      </c>
      <c r="BV115" s="44"/>
      <c r="BW115" s="44"/>
      <c r="BX115" s="44"/>
      <c r="BY115" s="44"/>
      <c r="BZ115" s="44"/>
      <c r="CA115" s="44"/>
      <c r="CB115" s="44"/>
      <c r="CC115" s="44"/>
      <c r="CD115" s="44"/>
      <c r="CE115" s="44"/>
      <c r="CF115" s="44"/>
      <c r="CG115" s="44"/>
      <c r="CH115" s="45">
        <v>995628.39</v>
      </c>
      <c r="CI115" s="45"/>
      <c r="CJ115" s="45"/>
      <c r="CK115" s="45"/>
      <c r="CL115" s="45"/>
      <c r="CM115" s="45"/>
      <c r="CN115" s="45"/>
      <c r="CO115" s="45"/>
      <c r="CP115" s="45"/>
      <c r="CQ115" s="45"/>
      <c r="CR115" s="45"/>
      <c r="CS115" s="45"/>
      <c r="CT115" s="45"/>
      <c r="CU115" s="45"/>
      <c r="CV115" s="45"/>
      <c r="CW115" s="45"/>
      <c r="CX115" s="45" t="s">
        <v>43</v>
      </c>
      <c r="CY115" s="45"/>
      <c r="CZ115" s="45"/>
      <c r="DA115" s="45"/>
      <c r="DB115" s="45"/>
      <c r="DC115" s="45"/>
      <c r="DD115" s="45"/>
      <c r="DE115" s="45"/>
      <c r="DF115" s="45"/>
      <c r="DG115" s="45"/>
      <c r="DH115" s="45"/>
      <c r="DI115" s="45"/>
      <c r="DJ115" s="45"/>
      <c r="DK115" s="45" t="s">
        <v>43</v>
      </c>
      <c r="DL115" s="45"/>
      <c r="DM115" s="45"/>
      <c r="DN115" s="45"/>
      <c r="DO115" s="45"/>
      <c r="DP115" s="45"/>
      <c r="DQ115" s="45"/>
      <c r="DR115" s="45"/>
      <c r="DS115" s="45"/>
      <c r="DT115" s="45"/>
      <c r="DU115" s="45"/>
      <c r="DV115" s="45"/>
      <c r="DW115" s="45"/>
      <c r="DX115" s="44">
        <f t="shared" si="13"/>
        <v>995628.39</v>
      </c>
      <c r="DY115" s="44"/>
      <c r="DZ115" s="44"/>
      <c r="EA115" s="44"/>
      <c r="EB115" s="44"/>
      <c r="EC115" s="44"/>
      <c r="ED115" s="44"/>
      <c r="EE115" s="44"/>
      <c r="EF115" s="44"/>
      <c r="EG115" s="44"/>
      <c r="EH115" s="44"/>
      <c r="EI115" s="44"/>
      <c r="EJ115" s="44"/>
      <c r="EK115" s="45">
        <v>145181.29</v>
      </c>
      <c r="EL115" s="45"/>
      <c r="EM115" s="45"/>
      <c r="EN115" s="45"/>
      <c r="EO115" s="45"/>
      <c r="EP115" s="45"/>
      <c r="EQ115" s="45"/>
      <c r="ER115" s="45"/>
      <c r="ES115" s="45"/>
      <c r="ET115" s="45"/>
      <c r="EU115" s="45"/>
      <c r="EV115" s="45"/>
      <c r="EW115" s="45"/>
      <c r="EX115" s="44">
        <f t="shared" si="14"/>
        <v>773571.61</v>
      </c>
      <c r="EY115" s="44"/>
      <c r="EZ115" s="44"/>
      <c r="FA115" s="44"/>
      <c r="FB115" s="44"/>
      <c r="FC115" s="44"/>
      <c r="FD115" s="44"/>
      <c r="FE115" s="44"/>
      <c r="FF115" s="44"/>
      <c r="FG115" s="44"/>
      <c r="FH115" s="44"/>
      <c r="FI115" s="44"/>
      <c r="FJ115" s="78"/>
    </row>
    <row r="116" spans="1:166" ht="37.5" customHeight="1" thickBot="1">
      <c r="A116" s="39" t="s">
        <v>183</v>
      </c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40"/>
      <c r="AK116" s="41" t="s">
        <v>285</v>
      </c>
      <c r="AL116" s="42"/>
      <c r="AM116" s="42"/>
      <c r="AN116" s="42"/>
      <c r="AO116" s="42"/>
      <c r="AP116" s="43"/>
      <c r="AQ116" s="45" t="s">
        <v>265</v>
      </c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>
        <v>1246419.87</v>
      </c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  <c r="BP116" s="45"/>
      <c r="BQ116" s="45"/>
      <c r="BR116" s="45"/>
      <c r="BS116" s="45"/>
      <c r="BT116" s="45"/>
      <c r="BU116" s="44">
        <f t="shared" si="15"/>
        <v>1246419.87</v>
      </c>
      <c r="BV116" s="44"/>
      <c r="BW116" s="44"/>
      <c r="BX116" s="44"/>
      <c r="BY116" s="44"/>
      <c r="BZ116" s="44"/>
      <c r="CA116" s="44"/>
      <c r="CB116" s="44"/>
      <c r="CC116" s="44"/>
      <c r="CD116" s="44"/>
      <c r="CE116" s="44"/>
      <c r="CF116" s="44"/>
      <c r="CG116" s="44"/>
      <c r="CH116" s="45">
        <v>371036.29</v>
      </c>
      <c r="CI116" s="45"/>
      <c r="CJ116" s="45"/>
      <c r="CK116" s="45"/>
      <c r="CL116" s="45"/>
      <c r="CM116" s="45"/>
      <c r="CN116" s="45"/>
      <c r="CO116" s="45"/>
      <c r="CP116" s="45"/>
      <c r="CQ116" s="45"/>
      <c r="CR116" s="45"/>
      <c r="CS116" s="45"/>
      <c r="CT116" s="45"/>
      <c r="CU116" s="45"/>
      <c r="CV116" s="45"/>
      <c r="CW116" s="45"/>
      <c r="CX116" s="45" t="s">
        <v>43</v>
      </c>
      <c r="CY116" s="45"/>
      <c r="CZ116" s="45"/>
      <c r="DA116" s="45"/>
      <c r="DB116" s="45"/>
      <c r="DC116" s="45"/>
      <c r="DD116" s="45"/>
      <c r="DE116" s="45"/>
      <c r="DF116" s="45"/>
      <c r="DG116" s="45"/>
      <c r="DH116" s="45"/>
      <c r="DI116" s="45"/>
      <c r="DJ116" s="45"/>
      <c r="DK116" s="45" t="s">
        <v>43</v>
      </c>
      <c r="DL116" s="45"/>
      <c r="DM116" s="45"/>
      <c r="DN116" s="45"/>
      <c r="DO116" s="45"/>
      <c r="DP116" s="45"/>
      <c r="DQ116" s="45"/>
      <c r="DR116" s="45"/>
      <c r="DS116" s="45"/>
      <c r="DT116" s="45"/>
      <c r="DU116" s="45"/>
      <c r="DV116" s="45"/>
      <c r="DW116" s="45"/>
      <c r="DX116" s="44">
        <f t="shared" si="13"/>
        <v>371036.29</v>
      </c>
      <c r="DY116" s="44"/>
      <c r="DZ116" s="44"/>
      <c r="EA116" s="44"/>
      <c r="EB116" s="44"/>
      <c r="EC116" s="44"/>
      <c r="ED116" s="44"/>
      <c r="EE116" s="44"/>
      <c r="EF116" s="44"/>
      <c r="EG116" s="44"/>
      <c r="EH116" s="44"/>
      <c r="EI116" s="44"/>
      <c r="EJ116" s="44"/>
      <c r="EK116" s="45">
        <v>0</v>
      </c>
      <c r="EL116" s="45"/>
      <c r="EM116" s="45"/>
      <c r="EN116" s="45"/>
      <c r="EO116" s="45"/>
      <c r="EP116" s="45"/>
      <c r="EQ116" s="45"/>
      <c r="ER116" s="45"/>
      <c r="ES116" s="45"/>
      <c r="ET116" s="45"/>
      <c r="EU116" s="45"/>
      <c r="EV116" s="45"/>
      <c r="EW116" s="45"/>
      <c r="EX116" s="44">
        <f t="shared" si="14"/>
        <v>875383.5800000001</v>
      </c>
      <c r="EY116" s="44"/>
      <c r="EZ116" s="44"/>
      <c r="FA116" s="44"/>
      <c r="FB116" s="44"/>
      <c r="FC116" s="44"/>
      <c r="FD116" s="44"/>
      <c r="FE116" s="44"/>
      <c r="FF116" s="44"/>
      <c r="FG116" s="44"/>
      <c r="FH116" s="44"/>
      <c r="FI116" s="44"/>
      <c r="FJ116" s="78"/>
    </row>
    <row r="117" spans="1:166" ht="14.25" customHeight="1" thickBot="1">
      <c r="A117" s="185" t="s">
        <v>190</v>
      </c>
      <c r="B117" s="185"/>
      <c r="C117" s="185"/>
      <c r="D117" s="185"/>
      <c r="E117" s="185"/>
      <c r="F117" s="185"/>
      <c r="G117" s="185"/>
      <c r="H117" s="185"/>
      <c r="I117" s="185"/>
      <c r="J117" s="185"/>
      <c r="K117" s="185"/>
      <c r="L117" s="185"/>
      <c r="M117" s="185"/>
      <c r="N117" s="185"/>
      <c r="O117" s="185"/>
      <c r="P117" s="185"/>
      <c r="Q117" s="185"/>
      <c r="R117" s="185"/>
      <c r="S117" s="185"/>
      <c r="T117" s="185"/>
      <c r="U117" s="185"/>
      <c r="V117" s="185"/>
      <c r="W117" s="185"/>
      <c r="X117" s="185"/>
      <c r="Y117" s="185"/>
      <c r="Z117" s="185"/>
      <c r="AA117" s="185"/>
      <c r="AB117" s="185"/>
      <c r="AC117" s="185"/>
      <c r="AD117" s="185"/>
      <c r="AE117" s="185"/>
      <c r="AF117" s="185"/>
      <c r="AG117" s="185"/>
      <c r="AH117" s="185"/>
      <c r="AI117" s="185"/>
      <c r="AJ117" s="185"/>
      <c r="AK117" s="41" t="s">
        <v>286</v>
      </c>
      <c r="AL117" s="42"/>
      <c r="AM117" s="42"/>
      <c r="AN117" s="42"/>
      <c r="AO117" s="42"/>
      <c r="AP117" s="43"/>
      <c r="AQ117" s="186" t="s">
        <v>266</v>
      </c>
      <c r="AR117" s="186"/>
      <c r="AS117" s="186"/>
      <c r="AT117" s="186"/>
      <c r="AU117" s="186"/>
      <c r="AV117" s="186"/>
      <c r="AW117" s="186"/>
      <c r="AX117" s="186"/>
      <c r="AY117" s="186"/>
      <c r="AZ117" s="186"/>
      <c r="BA117" s="186"/>
      <c r="BB117" s="186"/>
      <c r="BC117" s="45">
        <v>1605</v>
      </c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  <c r="BP117" s="45"/>
      <c r="BQ117" s="45"/>
      <c r="BR117" s="45"/>
      <c r="BS117" s="45"/>
      <c r="BT117" s="45"/>
      <c r="BU117" s="44">
        <f t="shared" si="15"/>
        <v>1605</v>
      </c>
      <c r="BV117" s="44"/>
      <c r="BW117" s="44"/>
      <c r="BX117" s="44"/>
      <c r="BY117" s="44"/>
      <c r="BZ117" s="44"/>
      <c r="CA117" s="44"/>
      <c r="CB117" s="44"/>
      <c r="CC117" s="44"/>
      <c r="CD117" s="44"/>
      <c r="CE117" s="44"/>
      <c r="CF117" s="44"/>
      <c r="CG117" s="44"/>
      <c r="CH117" s="45">
        <v>804</v>
      </c>
      <c r="CI117" s="45"/>
      <c r="CJ117" s="45"/>
      <c r="CK117" s="45"/>
      <c r="CL117" s="45"/>
      <c r="CM117" s="45"/>
      <c r="CN117" s="45"/>
      <c r="CO117" s="45"/>
      <c r="CP117" s="45"/>
      <c r="CQ117" s="45"/>
      <c r="CR117" s="45"/>
      <c r="CS117" s="45"/>
      <c r="CT117" s="45"/>
      <c r="CU117" s="45"/>
      <c r="CV117" s="45"/>
      <c r="CW117" s="45"/>
      <c r="CX117" s="45" t="s">
        <v>43</v>
      </c>
      <c r="CY117" s="45"/>
      <c r="CZ117" s="45"/>
      <c r="DA117" s="45"/>
      <c r="DB117" s="45"/>
      <c r="DC117" s="45"/>
      <c r="DD117" s="45"/>
      <c r="DE117" s="45"/>
      <c r="DF117" s="45"/>
      <c r="DG117" s="45"/>
      <c r="DH117" s="45"/>
      <c r="DI117" s="45"/>
      <c r="DJ117" s="45"/>
      <c r="DK117" s="45" t="s">
        <v>43</v>
      </c>
      <c r="DL117" s="45"/>
      <c r="DM117" s="45"/>
      <c r="DN117" s="45"/>
      <c r="DO117" s="45"/>
      <c r="DP117" s="45"/>
      <c r="DQ117" s="45"/>
      <c r="DR117" s="45"/>
      <c r="DS117" s="45"/>
      <c r="DT117" s="45"/>
      <c r="DU117" s="45"/>
      <c r="DV117" s="45"/>
      <c r="DW117" s="45"/>
      <c r="DX117" s="44">
        <f t="shared" si="13"/>
        <v>804</v>
      </c>
      <c r="DY117" s="44"/>
      <c r="DZ117" s="44"/>
      <c r="EA117" s="44"/>
      <c r="EB117" s="44"/>
      <c r="EC117" s="44"/>
      <c r="ED117" s="44"/>
      <c r="EE117" s="44"/>
      <c r="EF117" s="44"/>
      <c r="EG117" s="44"/>
      <c r="EH117" s="44"/>
      <c r="EI117" s="44"/>
      <c r="EJ117" s="44"/>
      <c r="EK117" s="45">
        <v>0</v>
      </c>
      <c r="EL117" s="45"/>
      <c r="EM117" s="45"/>
      <c r="EN117" s="45"/>
      <c r="EO117" s="45"/>
      <c r="EP117" s="45"/>
      <c r="EQ117" s="45"/>
      <c r="ER117" s="45"/>
      <c r="ES117" s="45"/>
      <c r="ET117" s="45"/>
      <c r="EU117" s="45"/>
      <c r="EV117" s="45"/>
      <c r="EW117" s="45"/>
      <c r="EX117" s="44">
        <f t="shared" si="14"/>
        <v>801</v>
      </c>
      <c r="EY117" s="44"/>
      <c r="EZ117" s="44"/>
      <c r="FA117" s="44"/>
      <c r="FB117" s="44"/>
      <c r="FC117" s="44"/>
      <c r="FD117" s="44"/>
      <c r="FE117" s="44"/>
      <c r="FF117" s="44"/>
      <c r="FG117" s="44"/>
      <c r="FH117" s="44"/>
      <c r="FI117" s="44"/>
      <c r="FJ117" s="78"/>
    </row>
    <row r="118" spans="1:166" ht="14.25" customHeight="1" thickBot="1">
      <c r="A118" s="185" t="s">
        <v>284</v>
      </c>
      <c r="B118" s="185"/>
      <c r="C118" s="185"/>
      <c r="D118" s="185"/>
      <c r="E118" s="185"/>
      <c r="F118" s="185"/>
      <c r="G118" s="185"/>
      <c r="H118" s="185"/>
      <c r="I118" s="185"/>
      <c r="J118" s="185"/>
      <c r="K118" s="185"/>
      <c r="L118" s="185"/>
      <c r="M118" s="185"/>
      <c r="N118" s="185"/>
      <c r="O118" s="185"/>
      <c r="P118" s="185"/>
      <c r="Q118" s="185"/>
      <c r="R118" s="185"/>
      <c r="S118" s="185"/>
      <c r="T118" s="185"/>
      <c r="U118" s="185"/>
      <c r="V118" s="185"/>
      <c r="W118" s="185"/>
      <c r="X118" s="185"/>
      <c r="Y118" s="185"/>
      <c r="Z118" s="185"/>
      <c r="AA118" s="185"/>
      <c r="AB118" s="185"/>
      <c r="AC118" s="185"/>
      <c r="AD118" s="185"/>
      <c r="AE118" s="185"/>
      <c r="AF118" s="185"/>
      <c r="AG118" s="185"/>
      <c r="AH118" s="185"/>
      <c r="AI118" s="185"/>
      <c r="AJ118" s="185"/>
      <c r="AK118" s="41" t="s">
        <v>287</v>
      </c>
      <c r="AL118" s="42"/>
      <c r="AM118" s="42"/>
      <c r="AN118" s="42"/>
      <c r="AO118" s="42"/>
      <c r="AP118" s="43"/>
      <c r="AQ118" s="186" t="s">
        <v>283</v>
      </c>
      <c r="AR118" s="186"/>
      <c r="AS118" s="186"/>
      <c r="AT118" s="186"/>
      <c r="AU118" s="186"/>
      <c r="AV118" s="186"/>
      <c r="AW118" s="186"/>
      <c r="AX118" s="186"/>
      <c r="AY118" s="186"/>
      <c r="AZ118" s="186"/>
      <c r="BA118" s="186"/>
      <c r="BB118" s="186"/>
      <c r="BC118" s="45">
        <v>9175.13</v>
      </c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  <c r="BP118" s="45"/>
      <c r="BQ118" s="45"/>
      <c r="BR118" s="45"/>
      <c r="BS118" s="45"/>
      <c r="BT118" s="45"/>
      <c r="BU118" s="44">
        <f>SUM(BC118)</f>
        <v>9175.13</v>
      </c>
      <c r="BV118" s="44"/>
      <c r="BW118" s="44"/>
      <c r="BX118" s="44"/>
      <c r="BY118" s="44"/>
      <c r="BZ118" s="44"/>
      <c r="CA118" s="44"/>
      <c r="CB118" s="44"/>
      <c r="CC118" s="44"/>
      <c r="CD118" s="44"/>
      <c r="CE118" s="44"/>
      <c r="CF118" s="44"/>
      <c r="CG118" s="44"/>
      <c r="CH118" s="45">
        <v>6913.93</v>
      </c>
      <c r="CI118" s="45"/>
      <c r="CJ118" s="45"/>
      <c r="CK118" s="45"/>
      <c r="CL118" s="45"/>
      <c r="CM118" s="45"/>
      <c r="CN118" s="45"/>
      <c r="CO118" s="45"/>
      <c r="CP118" s="45"/>
      <c r="CQ118" s="45"/>
      <c r="CR118" s="45"/>
      <c r="CS118" s="45"/>
      <c r="CT118" s="45"/>
      <c r="CU118" s="45"/>
      <c r="CV118" s="45"/>
      <c r="CW118" s="45"/>
      <c r="CX118" s="45" t="s">
        <v>43</v>
      </c>
      <c r="CY118" s="45"/>
      <c r="CZ118" s="45"/>
      <c r="DA118" s="45"/>
      <c r="DB118" s="45"/>
      <c r="DC118" s="45"/>
      <c r="DD118" s="45"/>
      <c r="DE118" s="45"/>
      <c r="DF118" s="45"/>
      <c r="DG118" s="45"/>
      <c r="DH118" s="45"/>
      <c r="DI118" s="45"/>
      <c r="DJ118" s="45"/>
      <c r="DK118" s="45" t="s">
        <v>43</v>
      </c>
      <c r="DL118" s="45"/>
      <c r="DM118" s="45"/>
      <c r="DN118" s="45"/>
      <c r="DO118" s="45"/>
      <c r="DP118" s="45"/>
      <c r="DQ118" s="45"/>
      <c r="DR118" s="45"/>
      <c r="DS118" s="45"/>
      <c r="DT118" s="45"/>
      <c r="DU118" s="45"/>
      <c r="DV118" s="45"/>
      <c r="DW118" s="45"/>
      <c r="DX118" s="44">
        <f>SUM(CH118)</f>
        <v>6913.93</v>
      </c>
      <c r="DY118" s="44"/>
      <c r="DZ118" s="44"/>
      <c r="EA118" s="44"/>
      <c r="EB118" s="44"/>
      <c r="EC118" s="44"/>
      <c r="ED118" s="44"/>
      <c r="EE118" s="44"/>
      <c r="EF118" s="44"/>
      <c r="EG118" s="44"/>
      <c r="EH118" s="44"/>
      <c r="EI118" s="44"/>
      <c r="EJ118" s="44"/>
      <c r="EK118" s="45">
        <v>0</v>
      </c>
      <c r="EL118" s="45"/>
      <c r="EM118" s="45"/>
      <c r="EN118" s="45"/>
      <c r="EO118" s="45"/>
      <c r="EP118" s="45"/>
      <c r="EQ118" s="45"/>
      <c r="ER118" s="45"/>
      <c r="ES118" s="45"/>
      <c r="ET118" s="45"/>
      <c r="EU118" s="45"/>
      <c r="EV118" s="45"/>
      <c r="EW118" s="45"/>
      <c r="EX118" s="44">
        <f>SUM(BU118-DX118)</f>
        <v>2261.199999999999</v>
      </c>
      <c r="EY118" s="44"/>
      <c r="EZ118" s="44"/>
      <c r="FA118" s="44"/>
      <c r="FB118" s="44"/>
      <c r="FC118" s="44"/>
      <c r="FD118" s="44"/>
      <c r="FE118" s="44"/>
      <c r="FF118" s="44"/>
      <c r="FG118" s="44"/>
      <c r="FH118" s="44"/>
      <c r="FI118" s="44"/>
      <c r="FJ118" s="78"/>
    </row>
    <row r="119" spans="1:166" ht="37.5" customHeight="1" thickBot="1">
      <c r="A119" s="39" t="s">
        <v>183</v>
      </c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40"/>
      <c r="AK119" s="41" t="s">
        <v>290</v>
      </c>
      <c r="AL119" s="42"/>
      <c r="AM119" s="42"/>
      <c r="AN119" s="42"/>
      <c r="AO119" s="42"/>
      <c r="AP119" s="43"/>
      <c r="AQ119" s="45" t="s">
        <v>276</v>
      </c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>
        <v>41100</v>
      </c>
      <c r="BD119" s="45"/>
      <c r="BE119" s="45"/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  <c r="BP119" s="45"/>
      <c r="BQ119" s="45"/>
      <c r="BR119" s="45"/>
      <c r="BS119" s="45"/>
      <c r="BT119" s="45"/>
      <c r="BU119" s="44">
        <f t="shared" si="15"/>
        <v>41100</v>
      </c>
      <c r="BV119" s="44"/>
      <c r="BW119" s="44"/>
      <c r="BX119" s="44"/>
      <c r="BY119" s="44"/>
      <c r="BZ119" s="44"/>
      <c r="CA119" s="44"/>
      <c r="CB119" s="44"/>
      <c r="CC119" s="44"/>
      <c r="CD119" s="44"/>
      <c r="CE119" s="44"/>
      <c r="CF119" s="44"/>
      <c r="CG119" s="44"/>
      <c r="CH119" s="45">
        <v>40644.43</v>
      </c>
      <c r="CI119" s="45"/>
      <c r="CJ119" s="45"/>
      <c r="CK119" s="45"/>
      <c r="CL119" s="45"/>
      <c r="CM119" s="45"/>
      <c r="CN119" s="45"/>
      <c r="CO119" s="45"/>
      <c r="CP119" s="45"/>
      <c r="CQ119" s="45"/>
      <c r="CR119" s="45"/>
      <c r="CS119" s="45"/>
      <c r="CT119" s="45"/>
      <c r="CU119" s="45"/>
      <c r="CV119" s="45"/>
      <c r="CW119" s="45"/>
      <c r="CX119" s="45" t="s">
        <v>43</v>
      </c>
      <c r="CY119" s="45"/>
      <c r="CZ119" s="45"/>
      <c r="DA119" s="45"/>
      <c r="DB119" s="45"/>
      <c r="DC119" s="45"/>
      <c r="DD119" s="45"/>
      <c r="DE119" s="45"/>
      <c r="DF119" s="45"/>
      <c r="DG119" s="45"/>
      <c r="DH119" s="45"/>
      <c r="DI119" s="45"/>
      <c r="DJ119" s="45"/>
      <c r="DK119" s="45" t="s">
        <v>43</v>
      </c>
      <c r="DL119" s="45"/>
      <c r="DM119" s="45"/>
      <c r="DN119" s="45"/>
      <c r="DO119" s="45"/>
      <c r="DP119" s="45"/>
      <c r="DQ119" s="45"/>
      <c r="DR119" s="45"/>
      <c r="DS119" s="45"/>
      <c r="DT119" s="45"/>
      <c r="DU119" s="45"/>
      <c r="DV119" s="45"/>
      <c r="DW119" s="45"/>
      <c r="DX119" s="44">
        <f>SUM(CH119)</f>
        <v>40644.43</v>
      </c>
      <c r="DY119" s="44"/>
      <c r="DZ119" s="44"/>
      <c r="EA119" s="44"/>
      <c r="EB119" s="44"/>
      <c r="EC119" s="44"/>
      <c r="ED119" s="44"/>
      <c r="EE119" s="44"/>
      <c r="EF119" s="44"/>
      <c r="EG119" s="44"/>
      <c r="EH119" s="44"/>
      <c r="EI119" s="44"/>
      <c r="EJ119" s="44"/>
      <c r="EK119" s="45">
        <v>0</v>
      </c>
      <c r="EL119" s="45"/>
      <c r="EM119" s="45"/>
      <c r="EN119" s="45"/>
      <c r="EO119" s="45"/>
      <c r="EP119" s="45"/>
      <c r="EQ119" s="45"/>
      <c r="ER119" s="45"/>
      <c r="ES119" s="45"/>
      <c r="ET119" s="45"/>
      <c r="EU119" s="45"/>
      <c r="EV119" s="45"/>
      <c r="EW119" s="45"/>
      <c r="EX119" s="44">
        <f>SUM(BU119-DX119)</f>
        <v>455.5699999999997</v>
      </c>
      <c r="EY119" s="44"/>
      <c r="EZ119" s="44"/>
      <c r="FA119" s="44"/>
      <c r="FB119" s="44"/>
      <c r="FC119" s="44"/>
      <c r="FD119" s="44"/>
      <c r="FE119" s="44"/>
      <c r="FF119" s="44"/>
      <c r="FG119" s="44"/>
      <c r="FH119" s="44"/>
      <c r="FI119" s="44"/>
      <c r="FJ119" s="78"/>
    </row>
    <row r="120" spans="1:166" ht="38.25" customHeight="1" thickBot="1">
      <c r="A120" s="39" t="s">
        <v>183</v>
      </c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40"/>
      <c r="AK120" s="41" t="s">
        <v>294</v>
      </c>
      <c r="AL120" s="42"/>
      <c r="AM120" s="42"/>
      <c r="AN120" s="42"/>
      <c r="AO120" s="42"/>
      <c r="AP120" s="43"/>
      <c r="AQ120" s="45" t="s">
        <v>277</v>
      </c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>
        <v>780000</v>
      </c>
      <c r="BD120" s="45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  <c r="BP120" s="45"/>
      <c r="BQ120" s="45"/>
      <c r="BR120" s="45"/>
      <c r="BS120" s="45"/>
      <c r="BT120" s="45"/>
      <c r="BU120" s="44">
        <f t="shared" si="15"/>
        <v>780000</v>
      </c>
      <c r="BV120" s="44"/>
      <c r="BW120" s="44"/>
      <c r="BX120" s="44"/>
      <c r="BY120" s="44"/>
      <c r="BZ120" s="44"/>
      <c r="CA120" s="44"/>
      <c r="CB120" s="44"/>
      <c r="CC120" s="44"/>
      <c r="CD120" s="44"/>
      <c r="CE120" s="44"/>
      <c r="CF120" s="44"/>
      <c r="CG120" s="44"/>
      <c r="CH120" s="45">
        <v>772244.07</v>
      </c>
      <c r="CI120" s="45"/>
      <c r="CJ120" s="45"/>
      <c r="CK120" s="45"/>
      <c r="CL120" s="45"/>
      <c r="CM120" s="45"/>
      <c r="CN120" s="45"/>
      <c r="CO120" s="45"/>
      <c r="CP120" s="45"/>
      <c r="CQ120" s="45"/>
      <c r="CR120" s="45"/>
      <c r="CS120" s="45"/>
      <c r="CT120" s="45"/>
      <c r="CU120" s="45"/>
      <c r="CV120" s="45"/>
      <c r="CW120" s="45"/>
      <c r="CX120" s="45" t="s">
        <v>43</v>
      </c>
      <c r="CY120" s="45"/>
      <c r="CZ120" s="45"/>
      <c r="DA120" s="45"/>
      <c r="DB120" s="45"/>
      <c r="DC120" s="45"/>
      <c r="DD120" s="45"/>
      <c r="DE120" s="45"/>
      <c r="DF120" s="45"/>
      <c r="DG120" s="45"/>
      <c r="DH120" s="45"/>
      <c r="DI120" s="45"/>
      <c r="DJ120" s="45"/>
      <c r="DK120" s="45" t="s">
        <v>43</v>
      </c>
      <c r="DL120" s="45"/>
      <c r="DM120" s="45"/>
      <c r="DN120" s="45"/>
      <c r="DO120" s="45"/>
      <c r="DP120" s="45"/>
      <c r="DQ120" s="45"/>
      <c r="DR120" s="45"/>
      <c r="DS120" s="45"/>
      <c r="DT120" s="45"/>
      <c r="DU120" s="45"/>
      <c r="DV120" s="45"/>
      <c r="DW120" s="45"/>
      <c r="DX120" s="44">
        <f>SUM(CH120)</f>
        <v>772244.07</v>
      </c>
      <c r="DY120" s="44"/>
      <c r="DZ120" s="44"/>
      <c r="EA120" s="44"/>
      <c r="EB120" s="44"/>
      <c r="EC120" s="44"/>
      <c r="ED120" s="44"/>
      <c r="EE120" s="44"/>
      <c r="EF120" s="44"/>
      <c r="EG120" s="44"/>
      <c r="EH120" s="44"/>
      <c r="EI120" s="44"/>
      <c r="EJ120" s="44"/>
      <c r="EK120" s="45">
        <v>0</v>
      </c>
      <c r="EL120" s="45"/>
      <c r="EM120" s="45"/>
      <c r="EN120" s="45"/>
      <c r="EO120" s="45"/>
      <c r="EP120" s="45"/>
      <c r="EQ120" s="45"/>
      <c r="ER120" s="45"/>
      <c r="ES120" s="45"/>
      <c r="ET120" s="45"/>
      <c r="EU120" s="45"/>
      <c r="EV120" s="45"/>
      <c r="EW120" s="45"/>
      <c r="EX120" s="44">
        <f>SUM(BU120-DX120)</f>
        <v>7755.930000000051</v>
      </c>
      <c r="EY120" s="44"/>
      <c r="EZ120" s="44"/>
      <c r="FA120" s="44"/>
      <c r="FB120" s="44"/>
      <c r="FC120" s="44"/>
      <c r="FD120" s="44"/>
      <c r="FE120" s="44"/>
      <c r="FF120" s="44"/>
      <c r="FG120" s="44"/>
      <c r="FH120" s="44"/>
      <c r="FI120" s="44"/>
      <c r="FJ120" s="78"/>
    </row>
    <row r="121" spans="1:166" ht="26.25" customHeight="1" thickBot="1">
      <c r="A121" s="178" t="s">
        <v>98</v>
      </c>
      <c r="B121" s="178"/>
      <c r="C121" s="178"/>
      <c r="D121" s="178"/>
      <c r="E121" s="178"/>
      <c r="F121" s="178"/>
      <c r="G121" s="178"/>
      <c r="H121" s="178"/>
      <c r="I121" s="178"/>
      <c r="J121" s="178"/>
      <c r="K121" s="178"/>
      <c r="L121" s="178"/>
      <c r="M121" s="178"/>
      <c r="N121" s="178"/>
      <c r="O121" s="178"/>
      <c r="P121" s="178"/>
      <c r="Q121" s="178"/>
      <c r="R121" s="178"/>
      <c r="S121" s="178"/>
      <c r="T121" s="178"/>
      <c r="U121" s="178"/>
      <c r="V121" s="178"/>
      <c r="W121" s="178"/>
      <c r="X121" s="178"/>
      <c r="Y121" s="178"/>
      <c r="Z121" s="178"/>
      <c r="AA121" s="178"/>
      <c r="AB121" s="178"/>
      <c r="AC121" s="178"/>
      <c r="AD121" s="178"/>
      <c r="AE121" s="178"/>
      <c r="AF121" s="178"/>
      <c r="AG121" s="178"/>
      <c r="AH121" s="178"/>
      <c r="AI121" s="178"/>
      <c r="AJ121" s="179"/>
      <c r="AK121" s="180" t="s">
        <v>99</v>
      </c>
      <c r="AL121" s="181"/>
      <c r="AM121" s="181"/>
      <c r="AN121" s="181"/>
      <c r="AO121" s="181"/>
      <c r="AP121" s="181"/>
      <c r="AQ121" s="182" t="s">
        <v>33</v>
      </c>
      <c r="AR121" s="182"/>
      <c r="AS121" s="182"/>
      <c r="AT121" s="182"/>
      <c r="AU121" s="182"/>
      <c r="AV121" s="182"/>
      <c r="AW121" s="182"/>
      <c r="AX121" s="182"/>
      <c r="AY121" s="182"/>
      <c r="AZ121" s="182"/>
      <c r="BA121" s="182"/>
      <c r="BB121" s="182"/>
      <c r="BC121" s="176" t="s">
        <v>33</v>
      </c>
      <c r="BD121" s="176"/>
      <c r="BE121" s="176"/>
      <c r="BF121" s="176"/>
      <c r="BG121" s="176"/>
      <c r="BH121" s="176"/>
      <c r="BI121" s="176"/>
      <c r="BJ121" s="176"/>
      <c r="BK121" s="176"/>
      <c r="BL121" s="176"/>
      <c r="BM121" s="176"/>
      <c r="BN121" s="176"/>
      <c r="BO121" s="176"/>
      <c r="BP121" s="176"/>
      <c r="BQ121" s="176"/>
      <c r="BR121" s="176"/>
      <c r="BS121" s="176"/>
      <c r="BT121" s="176"/>
      <c r="BU121" s="176" t="s">
        <v>33</v>
      </c>
      <c r="BV121" s="176"/>
      <c r="BW121" s="176"/>
      <c r="BX121" s="176"/>
      <c r="BY121" s="176"/>
      <c r="BZ121" s="176"/>
      <c r="CA121" s="176"/>
      <c r="CB121" s="176"/>
      <c r="CC121" s="176"/>
      <c r="CD121" s="176"/>
      <c r="CE121" s="176"/>
      <c r="CF121" s="176"/>
      <c r="CG121" s="176"/>
      <c r="CH121" s="176">
        <f>SUM(-Лист2!BC8)</f>
        <v>-254598.91999995708</v>
      </c>
      <c r="CI121" s="176"/>
      <c r="CJ121" s="176"/>
      <c r="CK121" s="176"/>
      <c r="CL121" s="176"/>
      <c r="CM121" s="176"/>
      <c r="CN121" s="176"/>
      <c r="CO121" s="176"/>
      <c r="CP121" s="176"/>
      <c r="CQ121" s="176"/>
      <c r="CR121" s="176"/>
      <c r="CS121" s="176"/>
      <c r="CT121" s="176"/>
      <c r="CU121" s="176"/>
      <c r="CV121" s="176"/>
      <c r="CW121" s="176"/>
      <c r="CX121" s="176" t="s">
        <v>43</v>
      </c>
      <c r="CY121" s="176"/>
      <c r="CZ121" s="176"/>
      <c r="DA121" s="176"/>
      <c r="DB121" s="176"/>
      <c r="DC121" s="176"/>
      <c r="DD121" s="176"/>
      <c r="DE121" s="176"/>
      <c r="DF121" s="176"/>
      <c r="DG121" s="176"/>
      <c r="DH121" s="176"/>
      <c r="DI121" s="176"/>
      <c r="DJ121" s="176"/>
      <c r="DK121" s="176" t="s">
        <v>43</v>
      </c>
      <c r="DL121" s="176"/>
      <c r="DM121" s="176"/>
      <c r="DN121" s="176"/>
      <c r="DO121" s="176"/>
      <c r="DP121" s="176"/>
      <c r="DQ121" s="176"/>
      <c r="DR121" s="176"/>
      <c r="DS121" s="176"/>
      <c r="DT121" s="176"/>
      <c r="DU121" s="176"/>
      <c r="DV121" s="176"/>
      <c r="DW121" s="176"/>
      <c r="DX121" s="176">
        <f t="shared" si="13"/>
        <v>-254598.91999995708</v>
      </c>
      <c r="DY121" s="176"/>
      <c r="DZ121" s="176"/>
      <c r="EA121" s="176"/>
      <c r="EB121" s="176"/>
      <c r="EC121" s="176"/>
      <c r="ED121" s="176"/>
      <c r="EE121" s="176"/>
      <c r="EF121" s="176"/>
      <c r="EG121" s="176"/>
      <c r="EH121" s="176"/>
      <c r="EI121" s="176"/>
      <c r="EJ121" s="176"/>
      <c r="EK121" s="176" t="s">
        <v>33</v>
      </c>
      <c r="EL121" s="176"/>
      <c r="EM121" s="176"/>
      <c r="EN121" s="176"/>
      <c r="EO121" s="176"/>
      <c r="EP121" s="176"/>
      <c r="EQ121" s="176"/>
      <c r="ER121" s="176"/>
      <c r="ES121" s="176"/>
      <c r="ET121" s="176"/>
      <c r="EU121" s="176"/>
      <c r="EV121" s="176"/>
      <c r="EW121" s="176"/>
      <c r="EX121" s="176" t="s">
        <v>33</v>
      </c>
      <c r="EY121" s="176"/>
      <c r="EZ121" s="176"/>
      <c r="FA121" s="176"/>
      <c r="FB121" s="176"/>
      <c r="FC121" s="176"/>
      <c r="FD121" s="176"/>
      <c r="FE121" s="176"/>
      <c r="FF121" s="176"/>
      <c r="FG121" s="176"/>
      <c r="FH121" s="176"/>
      <c r="FI121" s="176"/>
      <c r="FJ121" s="177"/>
    </row>
    <row r="122" spans="1:166" ht="26.25" customHeight="1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6"/>
      <c r="AL122" s="36"/>
      <c r="AM122" s="36"/>
      <c r="AN122" s="36"/>
      <c r="AO122" s="36"/>
      <c r="AP122" s="36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  <c r="BF122" s="37"/>
      <c r="BG122" s="37"/>
      <c r="BH122" s="37"/>
      <c r="BI122" s="37"/>
      <c r="BJ122" s="37"/>
      <c r="BK122" s="38"/>
      <c r="BL122" s="38"/>
      <c r="BM122" s="38"/>
      <c r="BN122" s="38"/>
      <c r="BO122" s="38"/>
      <c r="BP122" s="38"/>
      <c r="BQ122" s="38"/>
      <c r="BR122" s="38"/>
      <c r="BS122" s="38"/>
      <c r="BT122" s="38"/>
      <c r="BU122" s="37"/>
      <c r="BV122" s="37"/>
      <c r="BW122" s="37"/>
      <c r="BX122" s="37"/>
      <c r="BY122" s="37"/>
      <c r="BZ122" s="37"/>
      <c r="CA122" s="37"/>
      <c r="CB122" s="37"/>
      <c r="CC122" s="37"/>
      <c r="CD122" s="37"/>
      <c r="CE122" s="37"/>
      <c r="CF122" s="37"/>
      <c r="CG122" s="37"/>
      <c r="CH122" s="38"/>
      <c r="CI122" s="38"/>
      <c r="CJ122" s="38"/>
      <c r="CK122" s="38"/>
      <c r="CL122" s="38"/>
      <c r="CM122" s="38"/>
      <c r="CN122" s="38"/>
      <c r="CO122" s="38"/>
      <c r="CP122" s="38"/>
      <c r="CQ122" s="38"/>
      <c r="CR122" s="38"/>
      <c r="CS122" s="38"/>
      <c r="CT122" s="38"/>
      <c r="CU122" s="38"/>
      <c r="CV122" s="38"/>
      <c r="CW122" s="38"/>
      <c r="CX122" s="37"/>
      <c r="CY122" s="37"/>
      <c r="CZ122" s="37"/>
      <c r="DA122" s="37"/>
      <c r="DB122" s="37"/>
      <c r="DC122" s="37"/>
      <c r="DD122" s="37"/>
      <c r="DE122" s="37"/>
      <c r="DF122" s="37"/>
      <c r="DG122" s="37"/>
      <c r="DH122" s="37"/>
      <c r="DI122" s="37"/>
      <c r="DJ122" s="37"/>
      <c r="DK122" s="37"/>
      <c r="DL122" s="37"/>
      <c r="DM122" s="37"/>
      <c r="DN122" s="37"/>
      <c r="DO122" s="37"/>
      <c r="DP122" s="37"/>
      <c r="DQ122" s="37"/>
      <c r="DR122" s="37"/>
      <c r="DS122" s="37"/>
      <c r="DT122" s="37"/>
      <c r="DU122" s="37"/>
      <c r="DV122" s="37"/>
      <c r="DW122" s="37"/>
      <c r="DX122" s="37"/>
      <c r="DY122" s="37"/>
      <c r="DZ122" s="37"/>
      <c r="EA122" s="37"/>
      <c r="EB122" s="37"/>
      <c r="EC122" s="37"/>
      <c r="ED122" s="37"/>
      <c r="EE122" s="37"/>
      <c r="EF122" s="37"/>
      <c r="EG122" s="37"/>
      <c r="EH122" s="37"/>
      <c r="EI122" s="37"/>
      <c r="EJ122" s="37"/>
      <c r="EK122" s="37"/>
      <c r="EL122" s="37"/>
      <c r="EM122" s="37"/>
      <c r="EN122" s="37"/>
      <c r="EO122" s="37"/>
      <c r="EP122" s="37"/>
      <c r="EQ122" s="37"/>
      <c r="ER122" s="37"/>
      <c r="ES122" s="37"/>
      <c r="ET122" s="37"/>
      <c r="EU122" s="37"/>
      <c r="EV122" s="37"/>
      <c r="EW122" s="37"/>
      <c r="EX122" s="37"/>
      <c r="EY122" s="37"/>
      <c r="EZ122" s="37"/>
      <c r="FA122" s="37"/>
      <c r="FB122" s="37"/>
      <c r="FC122" s="37"/>
      <c r="FD122" s="37"/>
      <c r="FE122" s="37"/>
      <c r="FF122" s="37"/>
      <c r="FG122" s="37"/>
      <c r="FH122" s="37"/>
      <c r="FI122" s="37"/>
      <c r="FJ122" s="37"/>
    </row>
    <row r="123" spans="1:166" ht="1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14"/>
      <c r="BC123" s="7"/>
      <c r="BD123" s="7"/>
      <c r="BE123" s="7"/>
      <c r="BF123" s="7"/>
      <c r="BG123" s="7"/>
      <c r="BH123" s="7"/>
      <c r="BI123" s="7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</row>
    <row r="124" spans="18:60" ht="14.25" customHeight="1"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3"/>
      <c r="AG124" s="3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</row>
    <row r="125" spans="18:60" ht="14.25" customHeight="1"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3"/>
      <c r="AG125" s="3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</row>
    <row r="126" spans="18:60" ht="14.25" customHeight="1"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3"/>
      <c r="AG126" s="3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</row>
    <row r="127" spans="18:60" ht="14.25" customHeight="1"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3"/>
      <c r="AG127" s="3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</row>
    <row r="128" spans="18:60" ht="14.25" customHeight="1"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3"/>
      <c r="AG128" s="3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</row>
    <row r="129" spans="18:60" ht="14.25" customHeight="1"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3"/>
      <c r="AG129" s="3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</row>
    <row r="130" spans="18:60" ht="14.25" customHeight="1"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3"/>
      <c r="AG130" s="3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</row>
    <row r="131" spans="18:60" ht="14.25" customHeight="1"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3"/>
      <c r="AG131" s="3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</row>
    <row r="132" spans="18:60" ht="14.25" customHeight="1"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3"/>
      <c r="AG132" s="3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</row>
    <row r="133" spans="18:60" ht="14.25" customHeight="1"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3"/>
      <c r="AG133" s="3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</row>
    <row r="134" spans="18:60" ht="14.25" customHeight="1"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3"/>
      <c r="AG134" s="3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</row>
    <row r="135" spans="18:60" ht="14.25" customHeight="1"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3"/>
      <c r="AG135" s="3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</row>
    <row r="136" spans="18:60" ht="14.25" customHeight="1"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3"/>
      <c r="AG136" s="3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</row>
    <row r="137" spans="18:60" ht="14.25" customHeight="1"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3"/>
      <c r="AG137" s="3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</row>
    <row r="138" spans="18:60" ht="14.25" customHeight="1"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3"/>
      <c r="AG138" s="3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</row>
    <row r="139" spans="18:60" ht="14.25" customHeight="1"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3"/>
      <c r="AG139" s="3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</row>
    <row r="140" spans="18:60" ht="14.25" customHeight="1"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3"/>
      <c r="AG140" s="3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</row>
    <row r="141" spans="18:60" ht="14.25" customHeight="1"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3"/>
      <c r="AG141" s="3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</row>
    <row r="142" spans="18:60" ht="14.25" customHeight="1"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3"/>
      <c r="AG142" s="3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</row>
    <row r="143" spans="18:60" ht="14.25" customHeight="1"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3"/>
      <c r="AG143" s="3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</row>
    <row r="144" spans="18:60" ht="14.25" customHeight="1"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3"/>
      <c r="AG144" s="3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</row>
    <row r="145" spans="18:60" ht="14.25" customHeight="1"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3"/>
      <c r="AG145" s="3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</row>
    <row r="146" spans="18:60" ht="14.25" customHeight="1"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3"/>
      <c r="AG146" s="3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</row>
    <row r="147" spans="18:60" ht="14.25" customHeight="1"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3"/>
      <c r="AG147" s="3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</row>
    <row r="148" spans="18:60" ht="14.25" customHeight="1"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3"/>
      <c r="AG148" s="3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</row>
    <row r="149" spans="18:60" ht="14.25" customHeight="1"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3"/>
      <c r="AG149" s="3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</row>
    <row r="150" spans="18:60" ht="14.25" customHeight="1"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3"/>
      <c r="AG150" s="3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</row>
    <row r="151" spans="18:60" ht="14.25" customHeight="1"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3"/>
      <c r="AG151" s="3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</row>
    <row r="152" spans="18:60" ht="14.25" customHeight="1"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3"/>
      <c r="AG152" s="3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</row>
    <row r="153" spans="18:60" ht="14.25" customHeight="1"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3"/>
      <c r="AG153" s="3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</row>
    <row r="154" spans="18:60" ht="14.25" customHeight="1"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3"/>
      <c r="AG154" s="3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</row>
    <row r="155" spans="18:60" ht="14.25" customHeight="1"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3"/>
      <c r="AG155" s="3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</row>
    <row r="156" spans="18:60" ht="14.25" customHeight="1"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3"/>
      <c r="AG156" s="3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</row>
    <row r="157" spans="18:60" ht="14.25" customHeight="1"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3"/>
      <c r="AG157" s="3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</row>
    <row r="158" spans="18:60" ht="14.25" customHeight="1"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3"/>
      <c r="AG158" s="3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</row>
  </sheetData>
  <sheetProtection/>
  <mergeCells count="1002">
    <mergeCell ref="DN32:ED32"/>
    <mergeCell ref="EE32:ES32"/>
    <mergeCell ref="ET32:FJ32"/>
    <mergeCell ref="A32:AM32"/>
    <mergeCell ref="AN32:AS32"/>
    <mergeCell ref="AT32:BB32"/>
    <mergeCell ref="BK32:CE32"/>
    <mergeCell ref="CF32:CV32"/>
    <mergeCell ref="CW32:DM32"/>
    <mergeCell ref="A97:AJ97"/>
    <mergeCell ref="AK97:AP97"/>
    <mergeCell ref="AQ97:BB97"/>
    <mergeCell ref="BC97:BT97"/>
    <mergeCell ref="BU97:CG97"/>
    <mergeCell ref="CH105:CW105"/>
    <mergeCell ref="A103:AJ103"/>
    <mergeCell ref="AK103:AP103"/>
    <mergeCell ref="AQ103:BB103"/>
    <mergeCell ref="BC103:BT103"/>
    <mergeCell ref="CX97:DJ97"/>
    <mergeCell ref="DK97:DW97"/>
    <mergeCell ref="DX97:EJ97"/>
    <mergeCell ref="EK97:EW97"/>
    <mergeCell ref="EX97:FJ97"/>
    <mergeCell ref="EX98:FJ98"/>
    <mergeCell ref="CX98:DJ98"/>
    <mergeCell ref="EX112:FJ112"/>
    <mergeCell ref="CX103:DJ103"/>
    <mergeCell ref="DK103:DW103"/>
    <mergeCell ref="DX103:EJ103"/>
    <mergeCell ref="EX101:FJ101"/>
    <mergeCell ref="EK101:EW101"/>
    <mergeCell ref="EX103:FJ103"/>
    <mergeCell ref="DX111:EJ111"/>
    <mergeCell ref="DK101:DW101"/>
    <mergeCell ref="EX111:FJ111"/>
    <mergeCell ref="CX100:DJ100"/>
    <mergeCell ref="DK100:DW100"/>
    <mergeCell ref="CH118:CW118"/>
    <mergeCell ref="CX118:DJ118"/>
    <mergeCell ref="DK118:DW118"/>
    <mergeCell ref="DX118:EJ118"/>
    <mergeCell ref="CX101:DJ101"/>
    <mergeCell ref="DK112:DW112"/>
    <mergeCell ref="DK105:DW105"/>
    <mergeCell ref="DK111:DW111"/>
    <mergeCell ref="EK118:EW118"/>
    <mergeCell ref="EX118:FJ118"/>
    <mergeCell ref="EK60:EW60"/>
    <mergeCell ref="CH94:CW94"/>
    <mergeCell ref="DX90:EJ90"/>
    <mergeCell ref="DK90:DW90"/>
    <mergeCell ref="DK94:DW94"/>
    <mergeCell ref="CH103:CW103"/>
    <mergeCell ref="CH114:CW114"/>
    <mergeCell ref="CH113:CW113"/>
    <mergeCell ref="A118:AJ118"/>
    <mergeCell ref="AK118:AP118"/>
    <mergeCell ref="AQ118:BB118"/>
    <mergeCell ref="BC118:BT118"/>
    <mergeCell ref="BU118:CG118"/>
    <mergeCell ref="AT28:BB28"/>
    <mergeCell ref="BU103:CG103"/>
    <mergeCell ref="BU114:CG114"/>
    <mergeCell ref="A95:AJ95"/>
    <mergeCell ref="AK96:AP96"/>
    <mergeCell ref="EE29:ES29"/>
    <mergeCell ref="EE28:ES28"/>
    <mergeCell ref="A53:AJ53"/>
    <mergeCell ref="AK53:AP53"/>
    <mergeCell ref="AQ53:BB53"/>
    <mergeCell ref="BC53:BT53"/>
    <mergeCell ref="BU53:CG53"/>
    <mergeCell ref="CH53:CW53"/>
    <mergeCell ref="EK53:EW53"/>
    <mergeCell ref="A28:AM28"/>
    <mergeCell ref="CW34:DM34"/>
    <mergeCell ref="EE34:ES34"/>
    <mergeCell ref="CF34:CV34"/>
    <mergeCell ref="DN34:ED34"/>
    <mergeCell ref="DN35:ED35"/>
    <mergeCell ref="DX58:EJ58"/>
    <mergeCell ref="EK57:EW57"/>
    <mergeCell ref="DX56:EJ56"/>
    <mergeCell ref="CX52:DJ52"/>
    <mergeCell ref="BU54:CG54"/>
    <mergeCell ref="CW33:DM33"/>
    <mergeCell ref="CX50:DJ50"/>
    <mergeCell ref="DK50:DW50"/>
    <mergeCell ref="CW24:DM24"/>
    <mergeCell ref="ET29:FJ29"/>
    <mergeCell ref="EX51:FJ51"/>
    <mergeCell ref="EE24:ES24"/>
    <mergeCell ref="ET24:FJ24"/>
    <mergeCell ref="DN29:ED29"/>
    <mergeCell ref="EK49:EW49"/>
    <mergeCell ref="EX54:FJ54"/>
    <mergeCell ref="DX52:EJ52"/>
    <mergeCell ref="CX53:DJ53"/>
    <mergeCell ref="DK53:DW53"/>
    <mergeCell ref="DX50:EJ50"/>
    <mergeCell ref="DX53:EJ53"/>
    <mergeCell ref="DK51:DW51"/>
    <mergeCell ref="DK52:DW52"/>
    <mergeCell ref="CX51:DJ51"/>
    <mergeCell ref="EX52:FJ52"/>
    <mergeCell ref="EX57:FJ57"/>
    <mergeCell ref="CH54:CW54"/>
    <mergeCell ref="CX57:DJ57"/>
    <mergeCell ref="DX51:EJ51"/>
    <mergeCell ref="DX54:EJ54"/>
    <mergeCell ref="DK56:DW56"/>
    <mergeCell ref="EX53:FJ53"/>
    <mergeCell ref="EK54:EW54"/>
    <mergeCell ref="EX56:FJ56"/>
    <mergeCell ref="CX56:DJ56"/>
    <mergeCell ref="EX58:FJ58"/>
    <mergeCell ref="EK58:EW58"/>
    <mergeCell ref="DK58:DW58"/>
    <mergeCell ref="EK117:EW117"/>
    <mergeCell ref="CX117:DJ117"/>
    <mergeCell ref="DK117:DW117"/>
    <mergeCell ref="DX117:EJ117"/>
    <mergeCell ref="DK95:DW95"/>
    <mergeCell ref="EX117:FJ117"/>
    <mergeCell ref="EX59:FJ59"/>
    <mergeCell ref="AQ96:BB96"/>
    <mergeCell ref="A98:AJ98"/>
    <mergeCell ref="EX95:FJ95"/>
    <mergeCell ref="EX96:FJ96"/>
    <mergeCell ref="EK96:EW96"/>
    <mergeCell ref="DX96:EJ96"/>
    <mergeCell ref="DK96:DW96"/>
    <mergeCell ref="AK95:AP95"/>
    <mergeCell ref="AQ95:BB95"/>
    <mergeCell ref="CH98:CW98"/>
    <mergeCell ref="DK87:DW87"/>
    <mergeCell ref="A117:AJ117"/>
    <mergeCell ref="AK117:AP117"/>
    <mergeCell ref="AQ117:BB117"/>
    <mergeCell ref="CH96:CW96"/>
    <mergeCell ref="CX96:DJ96"/>
    <mergeCell ref="BC117:BT117"/>
    <mergeCell ref="CH117:CW117"/>
    <mergeCell ref="BU117:CG117"/>
    <mergeCell ref="CX99:DJ99"/>
    <mergeCell ref="CH92:CW92"/>
    <mergeCell ref="CH90:CW90"/>
    <mergeCell ref="EK85:EW85"/>
    <mergeCell ref="DK85:DW85"/>
    <mergeCell ref="EK89:EW89"/>
    <mergeCell ref="CX90:DJ90"/>
    <mergeCell ref="EK90:EW90"/>
    <mergeCell ref="DX88:EJ88"/>
    <mergeCell ref="CX88:DJ88"/>
    <mergeCell ref="DK88:DW88"/>
    <mergeCell ref="DX82:EJ82"/>
    <mergeCell ref="CH91:CW91"/>
    <mergeCell ref="EK94:EW94"/>
    <mergeCell ref="EK95:EW95"/>
    <mergeCell ref="DX95:EJ95"/>
    <mergeCell ref="EK93:EW93"/>
    <mergeCell ref="EK92:EW92"/>
    <mergeCell ref="CX95:DJ95"/>
    <mergeCell ref="CX94:DJ94"/>
    <mergeCell ref="DX94:EJ94"/>
    <mergeCell ref="CX86:DJ86"/>
    <mergeCell ref="CX85:DJ85"/>
    <mergeCell ref="DX85:EJ85"/>
    <mergeCell ref="CX84:DJ84"/>
    <mergeCell ref="DX84:EJ84"/>
    <mergeCell ref="CX83:DJ83"/>
    <mergeCell ref="DK86:DW86"/>
    <mergeCell ref="DX86:EJ86"/>
    <mergeCell ref="BC87:BT87"/>
    <mergeCell ref="CH86:CW86"/>
    <mergeCell ref="BC85:BT85"/>
    <mergeCell ref="BU85:CG85"/>
    <mergeCell ref="CH87:CW87"/>
    <mergeCell ref="BU88:CG88"/>
    <mergeCell ref="CH95:CW95"/>
    <mergeCell ref="CH101:CW101"/>
    <mergeCell ref="BC96:BT96"/>
    <mergeCell ref="BU98:CG98"/>
    <mergeCell ref="CH97:CW97"/>
    <mergeCell ref="BC99:BT99"/>
    <mergeCell ref="BC95:BT95"/>
    <mergeCell ref="BU95:CG95"/>
    <mergeCell ref="BU96:CG96"/>
    <mergeCell ref="A101:AJ101"/>
    <mergeCell ref="AK98:AP98"/>
    <mergeCell ref="AQ98:BB98"/>
    <mergeCell ref="BC98:BT98"/>
    <mergeCell ref="AK101:AP101"/>
    <mergeCell ref="AQ99:BB99"/>
    <mergeCell ref="BC100:BT100"/>
    <mergeCell ref="A99:AJ99"/>
    <mergeCell ref="AQ101:BB101"/>
    <mergeCell ref="BC101:BT101"/>
    <mergeCell ref="AQ113:BB113"/>
    <mergeCell ref="BC113:BT113"/>
    <mergeCell ref="AK109:AP109"/>
    <mergeCell ref="BC110:BT110"/>
    <mergeCell ref="AK111:AP111"/>
    <mergeCell ref="AQ111:BB111"/>
    <mergeCell ref="AK99:AP99"/>
    <mergeCell ref="BU100:CG100"/>
    <mergeCell ref="CH99:CW99"/>
    <mergeCell ref="CH104:CW104"/>
    <mergeCell ref="CH100:CW100"/>
    <mergeCell ref="BU99:CG99"/>
    <mergeCell ref="BU101:CG101"/>
    <mergeCell ref="AQ100:BB100"/>
    <mergeCell ref="CH102:CW102"/>
    <mergeCell ref="DX104:EJ104"/>
    <mergeCell ref="EK104:EW104"/>
    <mergeCell ref="EX88:FJ88"/>
    <mergeCell ref="EX77:FJ77"/>
    <mergeCell ref="DX87:EJ87"/>
    <mergeCell ref="EK86:EW86"/>
    <mergeCell ref="EX85:FJ85"/>
    <mergeCell ref="EX87:FJ87"/>
    <mergeCell ref="EX86:FJ86"/>
    <mergeCell ref="EK87:EW87"/>
    <mergeCell ref="EX84:FJ84"/>
    <mergeCell ref="EX83:FJ83"/>
    <mergeCell ref="EK100:EW100"/>
    <mergeCell ref="EX100:FJ100"/>
    <mergeCell ref="DX100:EJ100"/>
    <mergeCell ref="DK98:DW98"/>
    <mergeCell ref="DX98:EJ98"/>
    <mergeCell ref="EK98:EW98"/>
    <mergeCell ref="DK99:DW99"/>
    <mergeCell ref="EX94:FJ94"/>
    <mergeCell ref="EK114:EW114"/>
    <mergeCell ref="DX113:EJ113"/>
    <mergeCell ref="EX113:FJ113"/>
    <mergeCell ref="EX104:FJ104"/>
    <mergeCell ref="EX108:FJ108"/>
    <mergeCell ref="EX110:FJ110"/>
    <mergeCell ref="EX105:FJ105"/>
    <mergeCell ref="EX114:FJ114"/>
    <mergeCell ref="DX114:EJ114"/>
    <mergeCell ref="EK108:EW108"/>
    <mergeCell ref="EK103:EW103"/>
    <mergeCell ref="EK112:EW112"/>
    <mergeCell ref="DX112:EJ112"/>
    <mergeCell ref="EK109:EW109"/>
    <mergeCell ref="DX109:EJ109"/>
    <mergeCell ref="EX99:FJ99"/>
    <mergeCell ref="DX101:EJ101"/>
    <mergeCell ref="DX99:EJ99"/>
    <mergeCell ref="EK99:EW99"/>
    <mergeCell ref="EX109:FJ109"/>
    <mergeCell ref="DK108:DW108"/>
    <mergeCell ref="DX106:EJ106"/>
    <mergeCell ref="EX106:FJ106"/>
    <mergeCell ref="DK109:DW109"/>
    <mergeCell ref="DK107:DW107"/>
    <mergeCell ref="DX107:EJ107"/>
    <mergeCell ref="EX107:FJ107"/>
    <mergeCell ref="DX108:EJ108"/>
    <mergeCell ref="EK106:EW106"/>
    <mergeCell ref="A94:AJ94"/>
    <mergeCell ref="AK94:AP94"/>
    <mergeCell ref="AQ94:BB94"/>
    <mergeCell ref="BC94:BT94"/>
    <mergeCell ref="BU94:CG94"/>
    <mergeCell ref="A105:AJ105"/>
    <mergeCell ref="AK105:AP105"/>
    <mergeCell ref="A100:AJ100"/>
    <mergeCell ref="AK100:AP100"/>
    <mergeCell ref="A96:AJ96"/>
    <mergeCell ref="A93:AJ93"/>
    <mergeCell ref="AK93:AP93"/>
    <mergeCell ref="AQ93:BB93"/>
    <mergeCell ref="BC93:BT93"/>
    <mergeCell ref="BU93:CG93"/>
    <mergeCell ref="CX93:DJ93"/>
    <mergeCell ref="CH93:CW93"/>
    <mergeCell ref="EX91:FJ91"/>
    <mergeCell ref="CX92:DJ92"/>
    <mergeCell ref="DK92:DW92"/>
    <mergeCell ref="DX92:EJ92"/>
    <mergeCell ref="EX93:FJ93"/>
    <mergeCell ref="DX93:EJ93"/>
    <mergeCell ref="DK93:DW93"/>
    <mergeCell ref="A91:AJ91"/>
    <mergeCell ref="BU91:CG91"/>
    <mergeCell ref="AK91:AP91"/>
    <mergeCell ref="AQ91:BB91"/>
    <mergeCell ref="BC91:BT91"/>
    <mergeCell ref="EX92:FJ92"/>
    <mergeCell ref="CX91:DJ91"/>
    <mergeCell ref="DK91:DW91"/>
    <mergeCell ref="DX91:EJ91"/>
    <mergeCell ref="EK91:EW91"/>
    <mergeCell ref="EX89:FJ89"/>
    <mergeCell ref="CH89:CW89"/>
    <mergeCell ref="CX89:DJ89"/>
    <mergeCell ref="AQ89:BB89"/>
    <mergeCell ref="EX90:FJ90"/>
    <mergeCell ref="A92:AJ92"/>
    <mergeCell ref="AK92:AP92"/>
    <mergeCell ref="AQ92:BB92"/>
    <mergeCell ref="BC92:BT92"/>
    <mergeCell ref="BU92:CG92"/>
    <mergeCell ref="A90:AJ90"/>
    <mergeCell ref="AK90:AP90"/>
    <mergeCell ref="AQ90:BB90"/>
    <mergeCell ref="BC90:BT90"/>
    <mergeCell ref="BU90:CG90"/>
    <mergeCell ref="BC89:BT89"/>
    <mergeCell ref="BU89:CG89"/>
    <mergeCell ref="DK89:DW89"/>
    <mergeCell ref="DX89:EJ89"/>
    <mergeCell ref="EK88:EW88"/>
    <mergeCell ref="A86:AJ86"/>
    <mergeCell ref="AK86:AP86"/>
    <mergeCell ref="AQ86:BB86"/>
    <mergeCell ref="BC86:BT86"/>
    <mergeCell ref="BU86:CG86"/>
    <mergeCell ref="AK88:AP88"/>
    <mergeCell ref="A88:AJ88"/>
    <mergeCell ref="A87:AJ87"/>
    <mergeCell ref="AK87:AP87"/>
    <mergeCell ref="A85:AJ85"/>
    <mergeCell ref="AK85:AP85"/>
    <mergeCell ref="AQ85:BB85"/>
    <mergeCell ref="AQ88:BB88"/>
    <mergeCell ref="A84:AJ84"/>
    <mergeCell ref="AK84:AP84"/>
    <mergeCell ref="AQ84:BB84"/>
    <mergeCell ref="BC84:BT84"/>
    <mergeCell ref="BU84:CG84"/>
    <mergeCell ref="CH84:CW84"/>
    <mergeCell ref="BC80:BT80"/>
    <mergeCell ref="A83:AJ83"/>
    <mergeCell ref="EK84:EW84"/>
    <mergeCell ref="EK82:EW82"/>
    <mergeCell ref="DX83:EJ83"/>
    <mergeCell ref="A82:AJ82"/>
    <mergeCell ref="AK82:AP82"/>
    <mergeCell ref="AQ82:BB82"/>
    <mergeCell ref="BC82:BT82"/>
    <mergeCell ref="BU82:CG82"/>
    <mergeCell ref="AK83:AP83"/>
    <mergeCell ref="CH83:CW83"/>
    <mergeCell ref="AK81:AP81"/>
    <mergeCell ref="AQ81:BB81"/>
    <mergeCell ref="BC81:BT81"/>
    <mergeCell ref="BU81:CG81"/>
    <mergeCell ref="CH81:CW81"/>
    <mergeCell ref="CH82:CW82"/>
    <mergeCell ref="CX61:DJ61"/>
    <mergeCell ref="DX57:EJ57"/>
    <mergeCell ref="EX81:FJ81"/>
    <mergeCell ref="DX81:EJ81"/>
    <mergeCell ref="DK81:DW81"/>
    <mergeCell ref="EK75:EW75"/>
    <mergeCell ref="CX79:DJ79"/>
    <mergeCell ref="DK79:DW79"/>
    <mergeCell ref="DX79:EJ79"/>
    <mergeCell ref="CX81:DJ81"/>
    <mergeCell ref="A78:AJ78"/>
    <mergeCell ref="AK78:AP78"/>
    <mergeCell ref="AQ78:BB78"/>
    <mergeCell ref="AK77:AP77"/>
    <mergeCell ref="EK56:EW56"/>
    <mergeCell ref="A76:AJ76"/>
    <mergeCell ref="AK76:AP76"/>
    <mergeCell ref="AQ76:BB76"/>
    <mergeCell ref="BC76:BT76"/>
    <mergeCell ref="BU76:CG76"/>
    <mergeCell ref="A115:AJ115"/>
    <mergeCell ref="AK115:AP115"/>
    <mergeCell ref="AQ115:BB115"/>
    <mergeCell ref="BC115:BT115"/>
    <mergeCell ref="A77:AJ77"/>
    <mergeCell ref="AQ77:BB77"/>
    <mergeCell ref="BC77:BT77"/>
    <mergeCell ref="A79:AJ79"/>
    <mergeCell ref="AK79:AP79"/>
    <mergeCell ref="AQ79:BB79"/>
    <mergeCell ref="EX121:FJ121"/>
    <mergeCell ref="A121:AJ121"/>
    <mergeCell ref="AK121:AP121"/>
    <mergeCell ref="AQ121:BB121"/>
    <mergeCell ref="BC121:BT121"/>
    <mergeCell ref="BU121:CG121"/>
    <mergeCell ref="CH121:CW121"/>
    <mergeCell ref="DK121:DW121"/>
    <mergeCell ref="CX121:DJ121"/>
    <mergeCell ref="DK116:DW116"/>
    <mergeCell ref="DX116:EJ116"/>
    <mergeCell ref="DX120:EJ120"/>
    <mergeCell ref="A111:AJ111"/>
    <mergeCell ref="DX121:EJ121"/>
    <mergeCell ref="EK121:EW121"/>
    <mergeCell ref="A116:AJ116"/>
    <mergeCell ref="AK116:AP116"/>
    <mergeCell ref="AQ116:BB116"/>
    <mergeCell ref="BC116:BT116"/>
    <mergeCell ref="EK113:EW113"/>
    <mergeCell ref="A113:AJ113"/>
    <mergeCell ref="DK113:DW113"/>
    <mergeCell ref="CH120:CW120"/>
    <mergeCell ref="CX120:DJ120"/>
    <mergeCell ref="DK120:DW120"/>
    <mergeCell ref="BU115:CG115"/>
    <mergeCell ref="CH116:CW116"/>
    <mergeCell ref="EK120:EW120"/>
    <mergeCell ref="A120:AJ120"/>
    <mergeCell ref="EX116:FJ116"/>
    <mergeCell ref="BU116:CG116"/>
    <mergeCell ref="CH115:CW115"/>
    <mergeCell ref="CX115:DJ115"/>
    <mergeCell ref="DK115:DW115"/>
    <mergeCell ref="EX115:FJ115"/>
    <mergeCell ref="EK116:EW116"/>
    <mergeCell ref="EK115:EW115"/>
    <mergeCell ref="DX115:EJ115"/>
    <mergeCell ref="CX116:DJ116"/>
    <mergeCell ref="A112:AJ112"/>
    <mergeCell ref="AK112:AP112"/>
    <mergeCell ref="AQ112:BB112"/>
    <mergeCell ref="BC112:BT112"/>
    <mergeCell ref="BU112:CG112"/>
    <mergeCell ref="BC114:BT114"/>
    <mergeCell ref="AK113:AP113"/>
    <mergeCell ref="BU113:CG113"/>
    <mergeCell ref="AK114:AP114"/>
    <mergeCell ref="AQ114:BB114"/>
    <mergeCell ref="A110:AJ110"/>
    <mergeCell ref="AK110:AP110"/>
    <mergeCell ref="BC111:BT111"/>
    <mergeCell ref="BU109:CG109"/>
    <mergeCell ref="A109:AJ109"/>
    <mergeCell ref="BU110:CG110"/>
    <mergeCell ref="BC109:BT109"/>
    <mergeCell ref="AQ110:BB110"/>
    <mergeCell ref="AQ109:BB109"/>
    <mergeCell ref="BU111:CG111"/>
    <mergeCell ref="AK80:AP80"/>
    <mergeCell ref="AQ80:BB80"/>
    <mergeCell ref="A80:AJ80"/>
    <mergeCell ref="AQ104:BB104"/>
    <mergeCell ref="A104:AJ104"/>
    <mergeCell ref="AQ87:BB87"/>
    <mergeCell ref="A89:AJ89"/>
    <mergeCell ref="AK89:AP89"/>
    <mergeCell ref="AQ83:BB83"/>
    <mergeCell ref="A81:AJ81"/>
    <mergeCell ref="AQ107:BB107"/>
    <mergeCell ref="BC105:BT105"/>
    <mergeCell ref="BU105:CG105"/>
    <mergeCell ref="CX82:DJ82"/>
    <mergeCell ref="BC83:BT83"/>
    <mergeCell ref="BU83:CG83"/>
    <mergeCell ref="CX104:DJ104"/>
    <mergeCell ref="BC107:BT107"/>
    <mergeCell ref="CX87:DJ87"/>
    <mergeCell ref="BC88:BT88"/>
    <mergeCell ref="DK82:DW82"/>
    <mergeCell ref="DK80:DW80"/>
    <mergeCell ref="DK78:DW78"/>
    <mergeCell ref="CX80:DJ80"/>
    <mergeCell ref="AQ106:BB106"/>
    <mergeCell ref="BC106:BT106"/>
    <mergeCell ref="DK104:DW104"/>
    <mergeCell ref="BU87:CG87"/>
    <mergeCell ref="CH88:CW88"/>
    <mergeCell ref="CH85:CW85"/>
    <mergeCell ref="BU80:CG80"/>
    <mergeCell ref="CH80:CW80"/>
    <mergeCell ref="CH76:CW76"/>
    <mergeCell ref="CH79:CW79"/>
    <mergeCell ref="BU79:CG79"/>
    <mergeCell ref="BU78:CG78"/>
    <mergeCell ref="BC78:BT78"/>
    <mergeCell ref="CX78:DJ78"/>
    <mergeCell ref="BU75:CG75"/>
    <mergeCell ref="BU77:CG77"/>
    <mergeCell ref="CX77:DJ77"/>
    <mergeCell ref="CH75:CW75"/>
    <mergeCell ref="CH77:CW77"/>
    <mergeCell ref="DK69:DW69"/>
    <mergeCell ref="CX75:DJ75"/>
    <mergeCell ref="BU74:CG74"/>
    <mergeCell ref="CH74:CW74"/>
    <mergeCell ref="DK73:DW73"/>
    <mergeCell ref="CH73:CW73"/>
    <mergeCell ref="BU71:CG71"/>
    <mergeCell ref="CH70:CW70"/>
    <mergeCell ref="CX70:DJ70"/>
    <mergeCell ref="EX61:FJ61"/>
    <mergeCell ref="EK61:EW61"/>
    <mergeCell ref="CH63:CW63"/>
    <mergeCell ref="DX78:EJ78"/>
    <mergeCell ref="EK64:EW64"/>
    <mergeCell ref="EK74:EW74"/>
    <mergeCell ref="EK73:EW73"/>
    <mergeCell ref="DX74:EJ74"/>
    <mergeCell ref="CX74:DJ74"/>
    <mergeCell ref="EK70:EW70"/>
    <mergeCell ref="CX67:DJ67"/>
    <mergeCell ref="CH67:CW67"/>
    <mergeCell ref="DX65:EJ65"/>
    <mergeCell ref="EX67:FJ67"/>
    <mergeCell ref="DK65:DW65"/>
    <mergeCell ref="CH64:CW64"/>
    <mergeCell ref="CX65:DJ65"/>
    <mergeCell ref="CH65:CW65"/>
    <mergeCell ref="CX66:DJ66"/>
    <mergeCell ref="DK66:DW66"/>
    <mergeCell ref="EX73:FJ73"/>
    <mergeCell ref="CX73:DJ73"/>
    <mergeCell ref="DK68:DW68"/>
    <mergeCell ref="DK67:DW67"/>
    <mergeCell ref="DX67:EJ67"/>
    <mergeCell ref="DK72:DW72"/>
    <mergeCell ref="DX72:EJ72"/>
    <mergeCell ref="EK68:EW68"/>
    <mergeCell ref="EX68:FJ68"/>
    <mergeCell ref="DX73:EJ73"/>
    <mergeCell ref="EK59:EW59"/>
    <mergeCell ref="DK59:DW59"/>
    <mergeCell ref="DX63:EJ63"/>
    <mergeCell ref="DX60:EJ60"/>
    <mergeCell ref="DK60:DW60"/>
    <mergeCell ref="EK63:EW63"/>
    <mergeCell ref="DX59:EJ59"/>
    <mergeCell ref="DX62:EJ62"/>
    <mergeCell ref="DX61:EJ61"/>
    <mergeCell ref="EK62:EW62"/>
    <mergeCell ref="AQ59:BB59"/>
    <mergeCell ref="AQ60:BB60"/>
    <mergeCell ref="AK74:AP74"/>
    <mergeCell ref="AQ74:BB74"/>
    <mergeCell ref="BC73:BT73"/>
    <mergeCell ref="BC74:BT74"/>
    <mergeCell ref="BC71:BT71"/>
    <mergeCell ref="AK68:AP68"/>
    <mergeCell ref="AK61:AP61"/>
    <mergeCell ref="AQ61:BB61"/>
    <mergeCell ref="A59:AJ59"/>
    <mergeCell ref="AK59:AP59"/>
    <mergeCell ref="A62:AJ62"/>
    <mergeCell ref="AK62:AP62"/>
    <mergeCell ref="A61:AJ61"/>
    <mergeCell ref="AK60:AP60"/>
    <mergeCell ref="A60:AJ60"/>
    <mergeCell ref="AQ64:BB64"/>
    <mergeCell ref="EX120:FJ120"/>
    <mergeCell ref="AK67:AP67"/>
    <mergeCell ref="BU68:CG68"/>
    <mergeCell ref="CH68:CW68"/>
    <mergeCell ref="BU70:CG70"/>
    <mergeCell ref="BU69:CG69"/>
    <mergeCell ref="BC67:BT67"/>
    <mergeCell ref="AQ67:BB67"/>
    <mergeCell ref="CH72:CW72"/>
    <mergeCell ref="BC62:BT62"/>
    <mergeCell ref="AQ62:BB62"/>
    <mergeCell ref="BC65:BT65"/>
    <mergeCell ref="AK64:AP64"/>
    <mergeCell ref="BC61:BT61"/>
    <mergeCell ref="A63:AJ63"/>
    <mergeCell ref="AQ65:BB65"/>
    <mergeCell ref="AK65:AP65"/>
    <mergeCell ref="AK63:AP63"/>
    <mergeCell ref="A64:AJ64"/>
    <mergeCell ref="CH60:CW60"/>
    <mergeCell ref="CH61:CW61"/>
    <mergeCell ref="CH59:CW59"/>
    <mergeCell ref="BU61:CG61"/>
    <mergeCell ref="BC59:BT59"/>
    <mergeCell ref="BC60:BT60"/>
    <mergeCell ref="AK58:AP58"/>
    <mergeCell ref="AQ56:BB56"/>
    <mergeCell ref="BC56:BT56"/>
    <mergeCell ref="BU59:CG59"/>
    <mergeCell ref="BU60:CG60"/>
    <mergeCell ref="BU64:CG64"/>
    <mergeCell ref="BU62:CG62"/>
    <mergeCell ref="BC64:BT64"/>
    <mergeCell ref="AQ63:BB63"/>
    <mergeCell ref="BC63:BT63"/>
    <mergeCell ref="BC57:BT57"/>
    <mergeCell ref="CX58:DJ58"/>
    <mergeCell ref="AK56:AP56"/>
    <mergeCell ref="BU58:CG58"/>
    <mergeCell ref="A58:AJ58"/>
    <mergeCell ref="AQ57:BB57"/>
    <mergeCell ref="A57:AJ57"/>
    <mergeCell ref="BU57:CG57"/>
    <mergeCell ref="A56:AJ56"/>
    <mergeCell ref="AK57:AP57"/>
    <mergeCell ref="AK54:AP54"/>
    <mergeCell ref="AQ58:BB58"/>
    <mergeCell ref="BU56:CG56"/>
    <mergeCell ref="CH56:CW56"/>
    <mergeCell ref="BC54:BT54"/>
    <mergeCell ref="AQ54:BB54"/>
    <mergeCell ref="CH55:CW55"/>
    <mergeCell ref="BC58:BT58"/>
    <mergeCell ref="CH58:CW58"/>
    <mergeCell ref="CH57:CW57"/>
    <mergeCell ref="DX49:EJ49"/>
    <mergeCell ref="EK50:EW50"/>
    <mergeCell ref="AQ50:BB50"/>
    <mergeCell ref="CF35:CV35"/>
    <mergeCell ref="ET34:FJ34"/>
    <mergeCell ref="AT35:BB35"/>
    <mergeCell ref="BU50:CG50"/>
    <mergeCell ref="BC50:BT50"/>
    <mergeCell ref="CX49:DJ49"/>
    <mergeCell ref="EX50:FJ50"/>
    <mergeCell ref="A48:AJ49"/>
    <mergeCell ref="CH49:CW49"/>
    <mergeCell ref="CH50:CW50"/>
    <mergeCell ref="CH48:EJ48"/>
    <mergeCell ref="AK48:AP49"/>
    <mergeCell ref="A34:AM34"/>
    <mergeCell ref="CW35:DM35"/>
    <mergeCell ref="AT34:BB34"/>
    <mergeCell ref="AQ48:BB49"/>
    <mergeCell ref="BU48:CG49"/>
    <mergeCell ref="A54:AJ54"/>
    <mergeCell ref="A52:AJ52"/>
    <mergeCell ref="AK52:AP52"/>
    <mergeCell ref="BU52:CG52"/>
    <mergeCell ref="AK51:AP51"/>
    <mergeCell ref="AQ51:BB51"/>
    <mergeCell ref="AQ52:BB52"/>
    <mergeCell ref="A51:AJ51"/>
    <mergeCell ref="BC51:BT51"/>
    <mergeCell ref="BU51:CG51"/>
    <mergeCell ref="A50:AJ50"/>
    <mergeCell ref="AK50:AP50"/>
    <mergeCell ref="BC52:BT52"/>
    <mergeCell ref="A22:AM22"/>
    <mergeCell ref="BK29:CE29"/>
    <mergeCell ref="A33:AM33"/>
    <mergeCell ref="AN29:AS29"/>
    <mergeCell ref="BK24:CE24"/>
    <mergeCell ref="A24:AM24"/>
    <mergeCell ref="BK22:CE22"/>
    <mergeCell ref="AT33:BB33"/>
    <mergeCell ref="BK31:CE31"/>
    <mergeCell ref="ET23:FJ23"/>
    <mergeCell ref="AN34:AS34"/>
    <mergeCell ref="DN33:ED33"/>
    <mergeCell ref="EE33:ES33"/>
    <mergeCell ref="ET33:FJ33"/>
    <mergeCell ref="BK23:CE23"/>
    <mergeCell ref="CW23:DM23"/>
    <mergeCell ref="ET25:FJ25"/>
    <mergeCell ref="AT23:BB23"/>
    <mergeCell ref="BK33:CE33"/>
    <mergeCell ref="EE23:ES23"/>
    <mergeCell ref="A20:AM20"/>
    <mergeCell ref="AT20:BB20"/>
    <mergeCell ref="EE25:ES25"/>
    <mergeCell ref="A21:AM21"/>
    <mergeCell ref="CF33:CV33"/>
    <mergeCell ref="A29:AM29"/>
    <mergeCell ref="AN33:AS33"/>
    <mergeCell ref="A23:AM23"/>
    <mergeCell ref="A26:AM26"/>
    <mergeCell ref="ET22:FJ22"/>
    <mergeCell ref="BK20:CE20"/>
    <mergeCell ref="EE31:ES31"/>
    <mergeCell ref="ET31:FJ31"/>
    <mergeCell ref="AT25:BB25"/>
    <mergeCell ref="BK25:CE25"/>
    <mergeCell ref="CW25:DM25"/>
    <mergeCell ref="DN25:ED25"/>
    <mergeCell ref="BK21:CE21"/>
    <mergeCell ref="AT31:BB31"/>
    <mergeCell ref="CF31:CV31"/>
    <mergeCell ref="CW31:DM31"/>
    <mergeCell ref="DN31:ED31"/>
    <mergeCell ref="CF25:CV25"/>
    <mergeCell ref="CW28:DM28"/>
    <mergeCell ref="AT29:BB29"/>
    <mergeCell ref="CF29:CV29"/>
    <mergeCell ref="BK28:CE28"/>
    <mergeCell ref="CF28:CV28"/>
    <mergeCell ref="DN28:ED28"/>
    <mergeCell ref="A18:AM18"/>
    <mergeCell ref="AT18:BB18"/>
    <mergeCell ref="A25:AM25"/>
    <mergeCell ref="AN25:AS25"/>
    <mergeCell ref="AN23:AS23"/>
    <mergeCell ref="DN23:ED23"/>
    <mergeCell ref="CF23:CV23"/>
    <mergeCell ref="CW21:DM21"/>
    <mergeCell ref="AN21:AS21"/>
    <mergeCell ref="AT21:BB21"/>
    <mergeCell ref="DN24:ED24"/>
    <mergeCell ref="A8:BB8"/>
    <mergeCell ref="EG9:EQ9"/>
    <mergeCell ref="P10:EC10"/>
    <mergeCell ref="EJ11:ES11"/>
    <mergeCell ref="V9:EB9"/>
    <mergeCell ref="DN21:ED21"/>
    <mergeCell ref="A19:AM19"/>
    <mergeCell ref="CW19:DM19"/>
    <mergeCell ref="ET9:FJ9"/>
    <mergeCell ref="ET10:FJ10"/>
    <mergeCell ref="EG10:EQ10"/>
    <mergeCell ref="ET12:FJ12"/>
    <mergeCell ref="AN16:AS17"/>
    <mergeCell ref="BK8:EC8"/>
    <mergeCell ref="EE17:ES17"/>
    <mergeCell ref="BK16:CE17"/>
    <mergeCell ref="DN18:ED18"/>
    <mergeCell ref="ET5:FJ5"/>
    <mergeCell ref="ET11:FJ11"/>
    <mergeCell ref="ET8:FJ8"/>
    <mergeCell ref="ET18:FJ18"/>
    <mergeCell ref="A1:EQ1"/>
    <mergeCell ref="A2:EQ2"/>
    <mergeCell ref="ET6:FJ6"/>
    <mergeCell ref="ET1:FJ2"/>
    <mergeCell ref="BJ7:CD7"/>
    <mergeCell ref="CE7:CI7"/>
    <mergeCell ref="ET7:FJ7"/>
    <mergeCell ref="A3:EQ3"/>
    <mergeCell ref="A4:EQ4"/>
    <mergeCell ref="CJ7:CK7"/>
    <mergeCell ref="AN20:AS20"/>
    <mergeCell ref="A14:FJ14"/>
    <mergeCell ref="ET16:FJ17"/>
    <mergeCell ref="AT19:BB19"/>
    <mergeCell ref="A16:AM17"/>
    <mergeCell ref="EE18:ES18"/>
    <mergeCell ref="AN18:AS18"/>
    <mergeCell ref="CF20:CV20"/>
    <mergeCell ref="AN19:AS19"/>
    <mergeCell ref="CF19:CV19"/>
    <mergeCell ref="AT24:BB24"/>
    <mergeCell ref="AT22:BB22"/>
    <mergeCell ref="CF24:CV24"/>
    <mergeCell ref="CF17:CV17"/>
    <mergeCell ref="CW17:DM17"/>
    <mergeCell ref="DN17:ED17"/>
    <mergeCell ref="CF18:CV18"/>
    <mergeCell ref="BK19:CE19"/>
    <mergeCell ref="BK18:CE18"/>
    <mergeCell ref="CW20:DM20"/>
    <mergeCell ref="EE21:ES21"/>
    <mergeCell ref="DN19:ED19"/>
    <mergeCell ref="EE19:ES19"/>
    <mergeCell ref="ET19:FJ19"/>
    <mergeCell ref="ET21:FJ21"/>
    <mergeCell ref="EE20:ES20"/>
    <mergeCell ref="DN20:ED20"/>
    <mergeCell ref="ET20:FJ20"/>
    <mergeCell ref="CF21:CV21"/>
    <mergeCell ref="AT16:BB17"/>
    <mergeCell ref="CW29:DM29"/>
    <mergeCell ref="CW22:DM22"/>
    <mergeCell ref="AN24:AS24"/>
    <mergeCell ref="CW18:DM18"/>
    <mergeCell ref="CF16:ES16"/>
    <mergeCell ref="AN28:AS28"/>
    <mergeCell ref="DN22:ED22"/>
    <mergeCell ref="EE22:ES22"/>
    <mergeCell ref="A35:AM35"/>
    <mergeCell ref="AN35:AS35"/>
    <mergeCell ref="CF22:CV22"/>
    <mergeCell ref="BK34:CE34"/>
    <mergeCell ref="A31:AM31"/>
    <mergeCell ref="AN31:AS31"/>
    <mergeCell ref="AN22:AS22"/>
    <mergeCell ref="BK35:CE35"/>
    <mergeCell ref="AT27:BB27"/>
    <mergeCell ref="BK27:CE27"/>
    <mergeCell ref="BC48:BT49"/>
    <mergeCell ref="AK75:AP75"/>
    <mergeCell ref="AQ75:BB75"/>
    <mergeCell ref="CX68:DJ68"/>
    <mergeCell ref="AQ73:BB73"/>
    <mergeCell ref="BC72:BT72"/>
    <mergeCell ref="BU72:CG72"/>
    <mergeCell ref="CX72:DJ72"/>
    <mergeCell ref="CX60:DJ60"/>
    <mergeCell ref="CX54:DJ54"/>
    <mergeCell ref="A75:AJ75"/>
    <mergeCell ref="A74:AJ74"/>
    <mergeCell ref="AK72:AP72"/>
    <mergeCell ref="A73:AJ73"/>
    <mergeCell ref="AK71:AP71"/>
    <mergeCell ref="A71:AJ71"/>
    <mergeCell ref="AK73:AP73"/>
    <mergeCell ref="EK111:EW111"/>
    <mergeCell ref="EK105:EW105"/>
    <mergeCell ref="AK104:AP104"/>
    <mergeCell ref="BC104:BT104"/>
    <mergeCell ref="BU104:CG104"/>
    <mergeCell ref="EK72:EW72"/>
    <mergeCell ref="AQ72:BB72"/>
    <mergeCell ref="BU73:CG73"/>
    <mergeCell ref="DK74:DW74"/>
    <mergeCell ref="BC79:BT79"/>
    <mergeCell ref="EK110:EW110"/>
    <mergeCell ref="EK67:EW67"/>
    <mergeCell ref="DK71:DW71"/>
    <mergeCell ref="DX76:EJ76"/>
    <mergeCell ref="DK76:DW76"/>
    <mergeCell ref="EK83:EW83"/>
    <mergeCell ref="EK107:EW107"/>
    <mergeCell ref="DX68:EJ68"/>
    <mergeCell ref="DK70:DW70"/>
    <mergeCell ref="DX80:EJ80"/>
    <mergeCell ref="DK49:DW49"/>
    <mergeCell ref="CX59:DJ59"/>
    <mergeCell ref="CH52:CW52"/>
    <mergeCell ref="CH51:CW51"/>
    <mergeCell ref="DK62:DW62"/>
    <mergeCell ref="CX62:DJ62"/>
    <mergeCell ref="DK61:DW61"/>
    <mergeCell ref="CH62:CW62"/>
    <mergeCell ref="DK57:DW57"/>
    <mergeCell ref="DK54:DW54"/>
    <mergeCell ref="CH108:CW108"/>
    <mergeCell ref="EK78:EW78"/>
    <mergeCell ref="EX71:FJ71"/>
    <mergeCell ref="BU106:CG106"/>
    <mergeCell ref="CX71:DJ71"/>
    <mergeCell ref="DK75:DW75"/>
    <mergeCell ref="DK83:DW83"/>
    <mergeCell ref="DK84:DW84"/>
    <mergeCell ref="CH78:CW78"/>
    <mergeCell ref="EX82:FJ82"/>
    <mergeCell ref="EX74:FJ74"/>
    <mergeCell ref="CX109:DJ109"/>
    <mergeCell ref="A107:AJ107"/>
    <mergeCell ref="CX105:DJ105"/>
    <mergeCell ref="CX106:DJ106"/>
    <mergeCell ref="AQ105:BB105"/>
    <mergeCell ref="A106:AJ106"/>
    <mergeCell ref="AK106:AP106"/>
    <mergeCell ref="AK107:AP107"/>
    <mergeCell ref="BU107:CG107"/>
    <mergeCell ref="EX80:FJ80"/>
    <mergeCell ref="EK81:EW81"/>
    <mergeCell ref="EX76:FJ76"/>
    <mergeCell ref="EX75:FJ75"/>
    <mergeCell ref="DX75:EJ75"/>
    <mergeCell ref="EK77:EW77"/>
    <mergeCell ref="EK76:EW76"/>
    <mergeCell ref="EK79:EW79"/>
    <mergeCell ref="EX79:FJ79"/>
    <mergeCell ref="EX78:FJ78"/>
    <mergeCell ref="BU65:CG65"/>
    <mergeCell ref="A67:AJ67"/>
    <mergeCell ref="A65:AJ65"/>
    <mergeCell ref="BC68:BT68"/>
    <mergeCell ref="BU67:CG67"/>
    <mergeCell ref="EK80:EW80"/>
    <mergeCell ref="CH71:CW71"/>
    <mergeCell ref="DK77:DW77"/>
    <mergeCell ref="A70:AJ70"/>
    <mergeCell ref="AK70:AP70"/>
    <mergeCell ref="CX107:DJ107"/>
    <mergeCell ref="A69:AJ69"/>
    <mergeCell ref="AK69:AP69"/>
    <mergeCell ref="AQ69:BB69"/>
    <mergeCell ref="BC69:BT69"/>
    <mergeCell ref="A68:AJ68"/>
    <mergeCell ref="AQ70:BB70"/>
    <mergeCell ref="BC70:BT70"/>
    <mergeCell ref="A72:AJ72"/>
    <mergeCell ref="AQ71:BB71"/>
    <mergeCell ref="EE35:ES35"/>
    <mergeCell ref="ET35:FJ35"/>
    <mergeCell ref="CX69:DJ69"/>
    <mergeCell ref="CH69:CW69"/>
    <mergeCell ref="EX70:FJ70"/>
    <mergeCell ref="EK48:FJ48"/>
    <mergeCell ref="EK51:EW51"/>
    <mergeCell ref="EK52:EW52"/>
    <mergeCell ref="EX60:FJ60"/>
    <mergeCell ref="DK63:DW63"/>
    <mergeCell ref="EX64:FJ64"/>
    <mergeCell ref="EX63:FJ63"/>
    <mergeCell ref="EX65:FJ65"/>
    <mergeCell ref="EK65:EW65"/>
    <mergeCell ref="EX69:FJ69"/>
    <mergeCell ref="CH106:CW106"/>
    <mergeCell ref="EK71:EW71"/>
    <mergeCell ref="DK64:DW64"/>
    <mergeCell ref="DX69:EJ69"/>
    <mergeCell ref="DX71:EJ71"/>
    <mergeCell ref="EX55:FJ55"/>
    <mergeCell ref="EX119:FJ119"/>
    <mergeCell ref="CX76:DJ76"/>
    <mergeCell ref="BC75:BT75"/>
    <mergeCell ref="EK119:EW119"/>
    <mergeCell ref="EX62:FJ62"/>
    <mergeCell ref="DX119:EJ119"/>
    <mergeCell ref="CH107:CW107"/>
    <mergeCell ref="CH112:CW112"/>
    <mergeCell ref="EK69:EW69"/>
    <mergeCell ref="CH109:CW109"/>
    <mergeCell ref="AK120:AP120"/>
    <mergeCell ref="AQ120:BB120"/>
    <mergeCell ref="BC120:BT120"/>
    <mergeCell ref="BU120:CG120"/>
    <mergeCell ref="EK55:EW55"/>
    <mergeCell ref="CX119:DJ119"/>
    <mergeCell ref="DK110:DW110"/>
    <mergeCell ref="DK119:DW119"/>
    <mergeCell ref="CX112:DJ112"/>
    <mergeCell ref="EX49:FJ49"/>
    <mergeCell ref="DX64:EJ64"/>
    <mergeCell ref="CX63:DJ63"/>
    <mergeCell ref="BU63:CG63"/>
    <mergeCell ref="AQ68:BB68"/>
    <mergeCell ref="EX72:FJ72"/>
    <mergeCell ref="DX70:EJ70"/>
    <mergeCell ref="DX66:EJ66"/>
    <mergeCell ref="EK66:EW66"/>
    <mergeCell ref="EX66:FJ66"/>
    <mergeCell ref="CX114:DJ114"/>
    <mergeCell ref="DK114:DW114"/>
    <mergeCell ref="CX113:DJ113"/>
    <mergeCell ref="CX111:DJ111"/>
    <mergeCell ref="CX110:DJ110"/>
    <mergeCell ref="CH110:CW110"/>
    <mergeCell ref="CH111:CW111"/>
    <mergeCell ref="A119:AJ119"/>
    <mergeCell ref="AK119:AP119"/>
    <mergeCell ref="AQ119:BB119"/>
    <mergeCell ref="BC119:BT119"/>
    <mergeCell ref="BU119:CG119"/>
    <mergeCell ref="CH119:CW119"/>
    <mergeCell ref="A114:AJ114"/>
    <mergeCell ref="CX64:DJ64"/>
    <mergeCell ref="DX105:EJ105"/>
    <mergeCell ref="DK106:DW106"/>
    <mergeCell ref="CX108:DJ108"/>
    <mergeCell ref="DX110:EJ110"/>
    <mergeCell ref="DX77:EJ77"/>
    <mergeCell ref="A108:AJ108"/>
    <mergeCell ref="AK108:AP108"/>
    <mergeCell ref="AQ108:BB108"/>
    <mergeCell ref="BC108:BT108"/>
    <mergeCell ref="BU108:CG108"/>
    <mergeCell ref="DN26:ED26"/>
    <mergeCell ref="A30:AM30"/>
    <mergeCell ref="AN30:AS30"/>
    <mergeCell ref="AT30:BB30"/>
    <mergeCell ref="BK30:CE30"/>
    <mergeCell ref="CF30:CV30"/>
    <mergeCell ref="CW30:DM30"/>
    <mergeCell ref="AN27:AS27"/>
    <mergeCell ref="CW27:DM27"/>
    <mergeCell ref="AN26:AS26"/>
    <mergeCell ref="AT26:BB26"/>
    <mergeCell ref="BK26:CE26"/>
    <mergeCell ref="CF26:CV26"/>
    <mergeCell ref="CW26:DM26"/>
    <mergeCell ref="DK102:DW102"/>
    <mergeCell ref="BC55:BT55"/>
    <mergeCell ref="BU55:CG55"/>
    <mergeCell ref="EE26:ES26"/>
    <mergeCell ref="ET26:FJ26"/>
    <mergeCell ref="DN27:ED27"/>
    <mergeCell ref="DK55:DW55"/>
    <mergeCell ref="ET28:FJ28"/>
    <mergeCell ref="DN30:ED30"/>
    <mergeCell ref="EE30:ES30"/>
    <mergeCell ref="A47:FJ47"/>
    <mergeCell ref="DX55:EJ55"/>
    <mergeCell ref="EE27:ES27"/>
    <mergeCell ref="ET27:FJ27"/>
    <mergeCell ref="A55:AJ55"/>
    <mergeCell ref="AK55:AP55"/>
    <mergeCell ref="AQ55:BB55"/>
    <mergeCell ref="ET30:FJ30"/>
    <mergeCell ref="A27:AM27"/>
    <mergeCell ref="CF27:CV27"/>
    <mergeCell ref="DX102:EJ102"/>
    <mergeCell ref="EK102:EW102"/>
    <mergeCell ref="EX102:FJ102"/>
    <mergeCell ref="CX55:DJ55"/>
    <mergeCell ref="A102:AJ102"/>
    <mergeCell ref="AK102:AP102"/>
    <mergeCell ref="AQ102:BB102"/>
    <mergeCell ref="BC102:BT102"/>
    <mergeCell ref="BU102:CG102"/>
    <mergeCell ref="CX102:DJ102"/>
    <mergeCell ref="A66:AJ66"/>
    <mergeCell ref="AK66:AP66"/>
    <mergeCell ref="AQ66:BB66"/>
    <mergeCell ref="BC66:BT66"/>
    <mergeCell ref="BU66:CG66"/>
    <mergeCell ref="CH66:CW6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U32"/>
  <sheetViews>
    <sheetView view="pageBreakPreview" zoomScale="110" zoomScaleNormal="110" zoomScaleSheetLayoutView="110" workbookViewId="0" topLeftCell="A1">
      <selection activeCell="AX36" sqref="AX36"/>
    </sheetView>
  </sheetViews>
  <sheetFormatPr defaultColWidth="1.37890625" defaultRowHeight="12.75"/>
  <cols>
    <col min="1" max="16384" width="1.37890625" style="22" customWidth="1"/>
  </cols>
  <sheetData>
    <row r="1" s="20" customFormat="1" ht="12.75">
      <c r="CU1" s="21" t="s">
        <v>23</v>
      </c>
    </row>
    <row r="2" spans="1:99" s="30" customFormat="1" ht="14.25">
      <c r="A2" s="188" t="s">
        <v>31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88"/>
      <c r="AZ2" s="188"/>
      <c r="BA2" s="188"/>
      <c r="BB2" s="188"/>
      <c r="BC2" s="188"/>
      <c r="BD2" s="188"/>
      <c r="BE2" s="188"/>
      <c r="BF2" s="188"/>
      <c r="BG2" s="188"/>
      <c r="BH2" s="188"/>
      <c r="BI2" s="188"/>
      <c r="BJ2" s="188"/>
      <c r="BK2" s="188"/>
      <c r="BL2" s="188"/>
      <c r="BM2" s="188"/>
      <c r="BN2" s="188"/>
      <c r="BO2" s="188"/>
      <c r="BP2" s="188"/>
      <c r="BQ2" s="188"/>
      <c r="BR2" s="188"/>
      <c r="BS2" s="188"/>
      <c r="BT2" s="188"/>
      <c r="BU2" s="188"/>
      <c r="BV2" s="188"/>
      <c r="BW2" s="188"/>
      <c r="BX2" s="188"/>
      <c r="BY2" s="188"/>
      <c r="BZ2" s="188"/>
      <c r="CA2" s="188"/>
      <c r="CB2" s="188"/>
      <c r="CC2" s="188"/>
      <c r="CD2" s="188"/>
      <c r="CE2" s="188"/>
      <c r="CF2" s="188"/>
      <c r="CG2" s="188"/>
      <c r="CH2" s="188"/>
      <c r="CI2" s="188"/>
      <c r="CJ2" s="188"/>
      <c r="CK2" s="188"/>
      <c r="CL2" s="188"/>
      <c r="CM2" s="188"/>
      <c r="CN2" s="188"/>
      <c r="CO2" s="188"/>
      <c r="CP2" s="188"/>
      <c r="CQ2" s="188"/>
      <c r="CR2" s="188"/>
      <c r="CS2" s="188"/>
      <c r="CT2" s="188"/>
      <c r="CU2" s="188"/>
    </row>
    <row r="3" ht="3" customHeight="1"/>
    <row r="4" spans="1:99" s="23" customFormat="1" ht="12.75">
      <c r="A4" s="192" t="s">
        <v>7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87" t="s">
        <v>114</v>
      </c>
      <c r="AF4" s="187"/>
      <c r="AG4" s="187"/>
      <c r="AH4" s="187"/>
      <c r="AI4" s="187"/>
      <c r="AJ4" s="187" t="s">
        <v>115</v>
      </c>
      <c r="AK4" s="187"/>
      <c r="AL4" s="187"/>
      <c r="AM4" s="187"/>
      <c r="AN4" s="187"/>
      <c r="AO4" s="187"/>
      <c r="AP4" s="187"/>
      <c r="AQ4" s="187"/>
      <c r="AR4" s="187"/>
      <c r="AS4" s="187"/>
      <c r="AT4" s="187" t="s">
        <v>116</v>
      </c>
      <c r="AU4" s="187"/>
      <c r="AV4" s="187"/>
      <c r="AW4" s="187"/>
      <c r="AX4" s="187"/>
      <c r="AY4" s="187"/>
      <c r="AZ4" s="187"/>
      <c r="BA4" s="187"/>
      <c r="BB4" s="187"/>
      <c r="BC4" s="216" t="s">
        <v>16</v>
      </c>
      <c r="BD4" s="216"/>
      <c r="BE4" s="216"/>
      <c r="BF4" s="216"/>
      <c r="BG4" s="216"/>
      <c r="BH4" s="216"/>
      <c r="BI4" s="216"/>
      <c r="BJ4" s="216"/>
      <c r="BK4" s="216"/>
      <c r="BL4" s="216"/>
      <c r="BM4" s="216"/>
      <c r="BN4" s="216"/>
      <c r="BO4" s="216"/>
      <c r="BP4" s="216"/>
      <c r="BQ4" s="216"/>
      <c r="BR4" s="216"/>
      <c r="BS4" s="216"/>
      <c r="BT4" s="216"/>
      <c r="BU4" s="216"/>
      <c r="BV4" s="216"/>
      <c r="BW4" s="216"/>
      <c r="BX4" s="216"/>
      <c r="BY4" s="216"/>
      <c r="BZ4" s="216"/>
      <c r="CA4" s="216"/>
      <c r="CB4" s="216"/>
      <c r="CC4" s="216"/>
      <c r="CD4" s="216"/>
      <c r="CE4" s="216"/>
      <c r="CF4" s="216"/>
      <c r="CG4" s="216"/>
      <c r="CH4" s="216"/>
      <c r="CI4" s="216"/>
      <c r="CJ4" s="216"/>
      <c r="CK4" s="216"/>
      <c r="CL4" s="216"/>
      <c r="CM4" s="189" t="s">
        <v>117</v>
      </c>
      <c r="CN4" s="189"/>
      <c r="CO4" s="189"/>
      <c r="CP4" s="189"/>
      <c r="CQ4" s="189"/>
      <c r="CR4" s="189"/>
      <c r="CS4" s="189"/>
      <c r="CT4" s="189"/>
      <c r="CU4" s="189"/>
    </row>
    <row r="5" spans="1:99" s="23" customFormat="1" ht="12.75">
      <c r="A5" s="190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1" t="s">
        <v>118</v>
      </c>
      <c r="AF5" s="191"/>
      <c r="AG5" s="191"/>
      <c r="AH5" s="191"/>
      <c r="AI5" s="191"/>
      <c r="AJ5" s="191" t="s">
        <v>119</v>
      </c>
      <c r="AK5" s="191"/>
      <c r="AL5" s="191"/>
      <c r="AM5" s="191"/>
      <c r="AN5" s="191"/>
      <c r="AO5" s="191"/>
      <c r="AP5" s="191"/>
      <c r="AQ5" s="191"/>
      <c r="AR5" s="191"/>
      <c r="AS5" s="191"/>
      <c r="AT5" s="191" t="s">
        <v>120</v>
      </c>
      <c r="AU5" s="191"/>
      <c r="AV5" s="191"/>
      <c r="AW5" s="191"/>
      <c r="AX5" s="191"/>
      <c r="AY5" s="191"/>
      <c r="AZ5" s="191"/>
      <c r="BA5" s="191"/>
      <c r="BB5" s="191"/>
      <c r="BC5" s="191" t="s">
        <v>121</v>
      </c>
      <c r="BD5" s="191"/>
      <c r="BE5" s="191"/>
      <c r="BF5" s="191"/>
      <c r="BG5" s="191"/>
      <c r="BH5" s="191"/>
      <c r="BI5" s="191"/>
      <c r="BJ5" s="191"/>
      <c r="BK5" s="191"/>
      <c r="BL5" s="191" t="s">
        <v>121</v>
      </c>
      <c r="BM5" s="191"/>
      <c r="BN5" s="191"/>
      <c r="BO5" s="191"/>
      <c r="BP5" s="191"/>
      <c r="BQ5" s="191"/>
      <c r="BR5" s="191"/>
      <c r="BS5" s="191"/>
      <c r="BT5" s="191"/>
      <c r="BU5" s="191" t="s">
        <v>122</v>
      </c>
      <c r="BV5" s="191"/>
      <c r="BW5" s="191"/>
      <c r="BX5" s="191"/>
      <c r="BY5" s="191"/>
      <c r="BZ5" s="191"/>
      <c r="CA5" s="191"/>
      <c r="CB5" s="191"/>
      <c r="CC5" s="191"/>
      <c r="CD5" s="191" t="s">
        <v>19</v>
      </c>
      <c r="CE5" s="191"/>
      <c r="CF5" s="191"/>
      <c r="CG5" s="191"/>
      <c r="CH5" s="191"/>
      <c r="CI5" s="191"/>
      <c r="CJ5" s="191"/>
      <c r="CK5" s="191"/>
      <c r="CL5" s="191"/>
      <c r="CM5" s="193" t="s">
        <v>123</v>
      </c>
      <c r="CN5" s="193"/>
      <c r="CO5" s="193"/>
      <c r="CP5" s="193"/>
      <c r="CQ5" s="193"/>
      <c r="CR5" s="193"/>
      <c r="CS5" s="193"/>
      <c r="CT5" s="193"/>
      <c r="CU5" s="193"/>
    </row>
    <row r="6" spans="1:99" s="23" customFormat="1" ht="12.75">
      <c r="A6" s="190"/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1"/>
      <c r="AF6" s="191"/>
      <c r="AG6" s="191"/>
      <c r="AH6" s="191"/>
      <c r="AI6" s="191"/>
      <c r="AJ6" s="191" t="s">
        <v>124</v>
      </c>
      <c r="AK6" s="191"/>
      <c r="AL6" s="191"/>
      <c r="AM6" s="191"/>
      <c r="AN6" s="191"/>
      <c r="AO6" s="191"/>
      <c r="AP6" s="191"/>
      <c r="AQ6" s="191"/>
      <c r="AR6" s="191"/>
      <c r="AS6" s="191"/>
      <c r="AT6" s="191" t="s">
        <v>125</v>
      </c>
      <c r="AU6" s="191"/>
      <c r="AV6" s="191"/>
      <c r="AW6" s="191"/>
      <c r="AX6" s="191"/>
      <c r="AY6" s="191"/>
      <c r="AZ6" s="191"/>
      <c r="BA6" s="191"/>
      <c r="BB6" s="191"/>
      <c r="BC6" s="191" t="s">
        <v>126</v>
      </c>
      <c r="BD6" s="191"/>
      <c r="BE6" s="191"/>
      <c r="BF6" s="191"/>
      <c r="BG6" s="191"/>
      <c r="BH6" s="191"/>
      <c r="BI6" s="191"/>
      <c r="BJ6" s="191"/>
      <c r="BK6" s="191"/>
      <c r="BL6" s="191" t="s">
        <v>127</v>
      </c>
      <c r="BM6" s="191"/>
      <c r="BN6" s="191"/>
      <c r="BO6" s="191"/>
      <c r="BP6" s="191"/>
      <c r="BQ6" s="191"/>
      <c r="BR6" s="191"/>
      <c r="BS6" s="191"/>
      <c r="BT6" s="191"/>
      <c r="BU6" s="191" t="s">
        <v>128</v>
      </c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3" t="s">
        <v>125</v>
      </c>
      <c r="CN6" s="193"/>
      <c r="CO6" s="193"/>
      <c r="CP6" s="193"/>
      <c r="CQ6" s="193"/>
      <c r="CR6" s="193"/>
      <c r="CS6" s="193"/>
      <c r="CT6" s="193"/>
      <c r="CU6" s="193"/>
    </row>
    <row r="7" spans="1:99" s="23" customFormat="1" ht="12.75">
      <c r="A7" s="190"/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1"/>
      <c r="AF7" s="191"/>
      <c r="AG7" s="191"/>
      <c r="AH7" s="191"/>
      <c r="AI7" s="191"/>
      <c r="AJ7" s="191" t="s">
        <v>129</v>
      </c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 t="s">
        <v>130</v>
      </c>
      <c r="BD7" s="191"/>
      <c r="BE7" s="191"/>
      <c r="BF7" s="191"/>
      <c r="BG7" s="191"/>
      <c r="BH7" s="191"/>
      <c r="BI7" s="191"/>
      <c r="BJ7" s="191"/>
      <c r="BK7" s="191"/>
      <c r="BL7" s="191" t="s">
        <v>131</v>
      </c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3"/>
      <c r="CN7" s="193"/>
      <c r="CO7" s="193"/>
      <c r="CP7" s="193"/>
      <c r="CQ7" s="193"/>
      <c r="CR7" s="193"/>
      <c r="CS7" s="193"/>
      <c r="CT7" s="193"/>
      <c r="CU7" s="193"/>
    </row>
    <row r="8" spans="1:99" s="23" customFormat="1" ht="12.75">
      <c r="A8" s="199"/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6"/>
      <c r="BA8" s="196"/>
      <c r="BB8" s="196"/>
      <c r="BC8" s="196"/>
      <c r="BD8" s="196"/>
      <c r="BE8" s="196"/>
      <c r="BF8" s="196"/>
      <c r="BG8" s="196"/>
      <c r="BH8" s="196"/>
      <c r="BI8" s="196"/>
      <c r="BJ8" s="196"/>
      <c r="BK8" s="196"/>
      <c r="BL8" s="196"/>
      <c r="BM8" s="196"/>
      <c r="BN8" s="196"/>
      <c r="BO8" s="196"/>
      <c r="BP8" s="196"/>
      <c r="BQ8" s="196"/>
      <c r="BR8" s="196"/>
      <c r="BS8" s="196"/>
      <c r="BT8" s="196"/>
      <c r="BU8" s="196"/>
      <c r="BV8" s="196"/>
      <c r="BW8" s="196"/>
      <c r="BX8" s="196"/>
      <c r="BY8" s="196"/>
      <c r="BZ8" s="196"/>
      <c r="CA8" s="196"/>
      <c r="CB8" s="196"/>
      <c r="CC8" s="196"/>
      <c r="CD8" s="196"/>
      <c r="CE8" s="196"/>
      <c r="CF8" s="196"/>
      <c r="CG8" s="196"/>
      <c r="CH8" s="196"/>
      <c r="CI8" s="196"/>
      <c r="CJ8" s="196"/>
      <c r="CK8" s="196"/>
      <c r="CL8" s="196"/>
      <c r="CM8" s="197"/>
      <c r="CN8" s="197"/>
      <c r="CO8" s="197"/>
      <c r="CP8" s="197"/>
      <c r="CQ8" s="197"/>
      <c r="CR8" s="197"/>
      <c r="CS8" s="197"/>
      <c r="CT8" s="197"/>
      <c r="CU8" s="197"/>
    </row>
    <row r="9" spans="1:99" s="23" customFormat="1" ht="13.5" thickBot="1">
      <c r="A9" s="198">
        <v>1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87">
        <v>2</v>
      </c>
      <c r="AF9" s="187"/>
      <c r="AG9" s="187"/>
      <c r="AH9" s="187"/>
      <c r="AI9" s="187"/>
      <c r="AJ9" s="187">
        <v>3</v>
      </c>
      <c r="AK9" s="187"/>
      <c r="AL9" s="187"/>
      <c r="AM9" s="187"/>
      <c r="AN9" s="187"/>
      <c r="AO9" s="187"/>
      <c r="AP9" s="187"/>
      <c r="AQ9" s="187"/>
      <c r="AR9" s="187"/>
      <c r="AS9" s="187"/>
      <c r="AT9" s="187">
        <v>4</v>
      </c>
      <c r="AU9" s="187"/>
      <c r="AV9" s="187"/>
      <c r="AW9" s="187"/>
      <c r="AX9" s="187"/>
      <c r="AY9" s="187"/>
      <c r="AZ9" s="187"/>
      <c r="BA9" s="187"/>
      <c r="BB9" s="187"/>
      <c r="BC9" s="187">
        <v>5</v>
      </c>
      <c r="BD9" s="187"/>
      <c r="BE9" s="187"/>
      <c r="BF9" s="187"/>
      <c r="BG9" s="187"/>
      <c r="BH9" s="187"/>
      <c r="BI9" s="187"/>
      <c r="BJ9" s="187"/>
      <c r="BK9" s="187"/>
      <c r="BL9" s="187">
        <v>6</v>
      </c>
      <c r="BM9" s="187"/>
      <c r="BN9" s="187"/>
      <c r="BO9" s="187"/>
      <c r="BP9" s="187"/>
      <c r="BQ9" s="187"/>
      <c r="BR9" s="187"/>
      <c r="BS9" s="187"/>
      <c r="BT9" s="187"/>
      <c r="BU9" s="187">
        <v>7</v>
      </c>
      <c r="BV9" s="187"/>
      <c r="BW9" s="187"/>
      <c r="BX9" s="187"/>
      <c r="BY9" s="187"/>
      <c r="BZ9" s="187"/>
      <c r="CA9" s="187"/>
      <c r="CB9" s="187"/>
      <c r="CC9" s="187"/>
      <c r="CD9" s="187">
        <v>8</v>
      </c>
      <c r="CE9" s="187"/>
      <c r="CF9" s="187"/>
      <c r="CG9" s="187"/>
      <c r="CH9" s="187"/>
      <c r="CI9" s="187"/>
      <c r="CJ9" s="187"/>
      <c r="CK9" s="187"/>
      <c r="CL9" s="187"/>
      <c r="CM9" s="221">
        <v>9</v>
      </c>
      <c r="CN9" s="221"/>
      <c r="CO9" s="221"/>
      <c r="CP9" s="221"/>
      <c r="CQ9" s="221"/>
      <c r="CR9" s="221"/>
      <c r="CS9" s="221"/>
      <c r="CT9" s="221"/>
      <c r="CU9" s="221"/>
    </row>
    <row r="10" spans="1:99" ht="13.5" thickBot="1">
      <c r="A10" s="194" t="s">
        <v>132</v>
      </c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217" t="s">
        <v>24</v>
      </c>
      <c r="AF10" s="217"/>
      <c r="AG10" s="217"/>
      <c r="AH10" s="217"/>
      <c r="AI10" s="217"/>
      <c r="AJ10" s="218" t="s">
        <v>42</v>
      </c>
      <c r="AK10" s="218"/>
      <c r="AL10" s="218"/>
      <c r="AM10" s="218"/>
      <c r="AN10" s="218"/>
      <c r="AO10" s="218"/>
      <c r="AP10" s="218"/>
      <c r="AQ10" s="218"/>
      <c r="AR10" s="218"/>
      <c r="AS10" s="218"/>
      <c r="AT10" s="219" t="s">
        <v>43</v>
      </c>
      <c r="AU10" s="219"/>
      <c r="AV10" s="219"/>
      <c r="AW10" s="219"/>
      <c r="AX10" s="219"/>
      <c r="AY10" s="219"/>
      <c r="AZ10" s="219"/>
      <c r="BA10" s="219"/>
      <c r="BB10" s="219"/>
      <c r="BC10" s="219">
        <f>SUM(BC32)</f>
        <v>254598.91999995708</v>
      </c>
      <c r="BD10" s="219"/>
      <c r="BE10" s="219"/>
      <c r="BF10" s="219"/>
      <c r="BG10" s="219"/>
      <c r="BH10" s="219"/>
      <c r="BI10" s="219"/>
      <c r="BJ10" s="219"/>
      <c r="BK10" s="219"/>
      <c r="BL10" s="220" t="s">
        <v>43</v>
      </c>
      <c r="BM10" s="220"/>
      <c r="BN10" s="220"/>
      <c r="BO10" s="220"/>
      <c r="BP10" s="220"/>
      <c r="BQ10" s="220"/>
      <c r="BR10" s="220"/>
      <c r="BS10" s="220"/>
      <c r="BT10" s="220"/>
      <c r="BU10" s="220" t="s">
        <v>43</v>
      </c>
      <c r="BV10" s="220"/>
      <c r="BW10" s="220"/>
      <c r="BX10" s="220"/>
      <c r="BY10" s="220"/>
      <c r="BZ10" s="220"/>
      <c r="CA10" s="220"/>
      <c r="CB10" s="220"/>
      <c r="CC10" s="220"/>
      <c r="CD10" s="219">
        <f>SUM(CD32)</f>
        <v>254598.91999995708</v>
      </c>
      <c r="CE10" s="219"/>
      <c r="CF10" s="219"/>
      <c r="CG10" s="219"/>
      <c r="CH10" s="219"/>
      <c r="CI10" s="219"/>
      <c r="CJ10" s="219"/>
      <c r="CK10" s="219"/>
      <c r="CL10" s="219"/>
      <c r="CM10" s="219" t="s">
        <v>43</v>
      </c>
      <c r="CN10" s="219"/>
      <c r="CO10" s="219"/>
      <c r="CP10" s="219"/>
      <c r="CQ10" s="219"/>
      <c r="CR10" s="219"/>
      <c r="CS10" s="219"/>
      <c r="CT10" s="219"/>
      <c r="CU10" s="219"/>
    </row>
    <row r="11" spans="1:99" ht="13.5" thickBot="1">
      <c r="A11" s="195" t="s">
        <v>133</v>
      </c>
      <c r="B11" s="195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217"/>
      <c r="AF11" s="217"/>
      <c r="AG11" s="217"/>
      <c r="AH11" s="217"/>
      <c r="AI11" s="217"/>
      <c r="AJ11" s="218"/>
      <c r="AK11" s="218"/>
      <c r="AL11" s="218"/>
      <c r="AM11" s="218"/>
      <c r="AN11" s="218"/>
      <c r="AO11" s="218"/>
      <c r="AP11" s="218"/>
      <c r="AQ11" s="218"/>
      <c r="AR11" s="218"/>
      <c r="AS11" s="218"/>
      <c r="AT11" s="219"/>
      <c r="AU11" s="219"/>
      <c r="AV11" s="219"/>
      <c r="AW11" s="219"/>
      <c r="AX11" s="219"/>
      <c r="AY11" s="219"/>
      <c r="AZ11" s="219"/>
      <c r="BA11" s="219"/>
      <c r="BB11" s="219"/>
      <c r="BC11" s="219"/>
      <c r="BD11" s="219"/>
      <c r="BE11" s="219"/>
      <c r="BF11" s="219"/>
      <c r="BG11" s="219"/>
      <c r="BH11" s="219"/>
      <c r="BI11" s="219"/>
      <c r="BJ11" s="219"/>
      <c r="BK11" s="219"/>
      <c r="BL11" s="220"/>
      <c r="BM11" s="220"/>
      <c r="BN11" s="220"/>
      <c r="BO11" s="220"/>
      <c r="BP11" s="220"/>
      <c r="BQ11" s="220"/>
      <c r="BR11" s="220"/>
      <c r="BS11" s="220"/>
      <c r="BT11" s="220"/>
      <c r="BU11" s="220"/>
      <c r="BV11" s="220"/>
      <c r="BW11" s="220"/>
      <c r="BX11" s="220"/>
      <c r="BY11" s="220"/>
      <c r="BZ11" s="220"/>
      <c r="CA11" s="220"/>
      <c r="CB11" s="220"/>
      <c r="CC11" s="220"/>
      <c r="CD11" s="219"/>
      <c r="CE11" s="219"/>
      <c r="CF11" s="219"/>
      <c r="CG11" s="219"/>
      <c r="CH11" s="219"/>
      <c r="CI11" s="219"/>
      <c r="CJ11" s="219"/>
      <c r="CK11" s="219"/>
      <c r="CL11" s="219"/>
      <c r="CM11" s="219"/>
      <c r="CN11" s="219"/>
      <c r="CO11" s="219"/>
      <c r="CP11" s="219"/>
      <c r="CQ11" s="219"/>
      <c r="CR11" s="219"/>
      <c r="CS11" s="219"/>
      <c r="CT11" s="219"/>
      <c r="CU11" s="219"/>
    </row>
    <row r="12" spans="1:99" ht="13.5" thickBot="1">
      <c r="A12" s="204" t="s">
        <v>14</v>
      </c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6" t="s">
        <v>25</v>
      </c>
      <c r="AF12" s="206"/>
      <c r="AG12" s="206"/>
      <c r="AH12" s="206"/>
      <c r="AI12" s="206"/>
      <c r="AJ12" s="208" t="s">
        <v>42</v>
      </c>
      <c r="AK12" s="208"/>
      <c r="AL12" s="208"/>
      <c r="AM12" s="208"/>
      <c r="AN12" s="208"/>
      <c r="AO12" s="208"/>
      <c r="AP12" s="208"/>
      <c r="AQ12" s="208"/>
      <c r="AR12" s="208"/>
      <c r="AS12" s="208"/>
      <c r="AT12" s="212" t="s">
        <v>43</v>
      </c>
      <c r="AU12" s="212"/>
      <c r="AV12" s="212"/>
      <c r="AW12" s="212"/>
      <c r="AX12" s="212"/>
      <c r="AY12" s="212"/>
      <c r="AZ12" s="212"/>
      <c r="BA12" s="212"/>
      <c r="BB12" s="212"/>
      <c r="BC12" s="212" t="s">
        <v>43</v>
      </c>
      <c r="BD12" s="212"/>
      <c r="BE12" s="212"/>
      <c r="BF12" s="212"/>
      <c r="BG12" s="212"/>
      <c r="BH12" s="212"/>
      <c r="BI12" s="212"/>
      <c r="BJ12" s="212"/>
      <c r="BK12" s="212"/>
      <c r="BL12" s="200" t="s">
        <v>43</v>
      </c>
      <c r="BM12" s="200"/>
      <c r="BN12" s="200"/>
      <c r="BO12" s="200"/>
      <c r="BP12" s="200"/>
      <c r="BQ12" s="200"/>
      <c r="BR12" s="200"/>
      <c r="BS12" s="200"/>
      <c r="BT12" s="200"/>
      <c r="BU12" s="200" t="s">
        <v>43</v>
      </c>
      <c r="BV12" s="200"/>
      <c r="BW12" s="200"/>
      <c r="BX12" s="200"/>
      <c r="BY12" s="200"/>
      <c r="BZ12" s="200"/>
      <c r="CA12" s="200"/>
      <c r="CB12" s="200"/>
      <c r="CC12" s="200"/>
      <c r="CD12" s="212" t="s">
        <v>43</v>
      </c>
      <c r="CE12" s="212"/>
      <c r="CF12" s="212"/>
      <c r="CG12" s="212"/>
      <c r="CH12" s="212"/>
      <c r="CI12" s="212"/>
      <c r="CJ12" s="212"/>
      <c r="CK12" s="212"/>
      <c r="CL12" s="212"/>
      <c r="CM12" s="219" t="s">
        <v>43</v>
      </c>
      <c r="CN12" s="219"/>
      <c r="CO12" s="219"/>
      <c r="CP12" s="219"/>
      <c r="CQ12" s="219"/>
      <c r="CR12" s="219"/>
      <c r="CS12" s="219"/>
      <c r="CT12" s="219"/>
      <c r="CU12" s="219"/>
    </row>
    <row r="13" spans="1:99" ht="12.75">
      <c r="A13" s="205" t="s">
        <v>134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6"/>
      <c r="AF13" s="206"/>
      <c r="AG13" s="206"/>
      <c r="AH13" s="206"/>
      <c r="AI13" s="206"/>
      <c r="AJ13" s="208"/>
      <c r="AK13" s="208"/>
      <c r="AL13" s="208"/>
      <c r="AM13" s="208"/>
      <c r="AN13" s="208"/>
      <c r="AO13" s="208"/>
      <c r="AP13" s="208"/>
      <c r="AQ13" s="208"/>
      <c r="AR13" s="208"/>
      <c r="AS13" s="208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  <c r="BI13" s="212"/>
      <c r="BJ13" s="212"/>
      <c r="BK13" s="212"/>
      <c r="BL13" s="200"/>
      <c r="BM13" s="200"/>
      <c r="BN13" s="200"/>
      <c r="BO13" s="200"/>
      <c r="BP13" s="200"/>
      <c r="BQ13" s="200"/>
      <c r="BR13" s="200"/>
      <c r="BS13" s="200"/>
      <c r="BT13" s="200"/>
      <c r="BU13" s="200"/>
      <c r="BV13" s="200"/>
      <c r="BW13" s="200"/>
      <c r="BX13" s="200"/>
      <c r="BY13" s="200"/>
      <c r="BZ13" s="200"/>
      <c r="CA13" s="200"/>
      <c r="CB13" s="200"/>
      <c r="CC13" s="200"/>
      <c r="CD13" s="212"/>
      <c r="CE13" s="212"/>
      <c r="CF13" s="212"/>
      <c r="CG13" s="212"/>
      <c r="CH13" s="212"/>
      <c r="CI13" s="212"/>
      <c r="CJ13" s="212"/>
      <c r="CK13" s="212"/>
      <c r="CL13" s="212"/>
      <c r="CM13" s="219"/>
      <c r="CN13" s="219"/>
      <c r="CO13" s="219"/>
      <c r="CP13" s="219"/>
      <c r="CQ13" s="219"/>
      <c r="CR13" s="219"/>
      <c r="CS13" s="219"/>
      <c r="CT13" s="219"/>
      <c r="CU13" s="219"/>
    </row>
    <row r="14" spans="1:99" ht="12.75">
      <c r="A14" s="202" t="s">
        <v>26</v>
      </c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6" t="s">
        <v>43</v>
      </c>
      <c r="AF14" s="206"/>
      <c r="AG14" s="206"/>
      <c r="AH14" s="206"/>
      <c r="AI14" s="206"/>
      <c r="AJ14" s="208" t="s">
        <v>43</v>
      </c>
      <c r="AK14" s="208"/>
      <c r="AL14" s="208"/>
      <c r="AM14" s="208"/>
      <c r="AN14" s="208"/>
      <c r="AO14" s="208"/>
      <c r="AP14" s="208"/>
      <c r="AQ14" s="208"/>
      <c r="AR14" s="208"/>
      <c r="AS14" s="208"/>
      <c r="AT14" s="201" t="s">
        <v>43</v>
      </c>
      <c r="AU14" s="201"/>
      <c r="AV14" s="201"/>
      <c r="AW14" s="201"/>
      <c r="AX14" s="201"/>
      <c r="AY14" s="201"/>
      <c r="AZ14" s="201"/>
      <c r="BA14" s="201"/>
      <c r="BB14" s="201"/>
      <c r="BC14" s="201" t="s">
        <v>43</v>
      </c>
      <c r="BD14" s="200"/>
      <c r="BE14" s="200"/>
      <c r="BF14" s="200"/>
      <c r="BG14" s="200"/>
      <c r="BH14" s="200"/>
      <c r="BI14" s="200"/>
      <c r="BJ14" s="200"/>
      <c r="BK14" s="200"/>
      <c r="BL14" s="200" t="s">
        <v>43</v>
      </c>
      <c r="BM14" s="200"/>
      <c r="BN14" s="200"/>
      <c r="BO14" s="200"/>
      <c r="BP14" s="200"/>
      <c r="BQ14" s="200"/>
      <c r="BR14" s="200"/>
      <c r="BS14" s="200"/>
      <c r="BT14" s="200"/>
      <c r="BU14" s="200" t="s">
        <v>43</v>
      </c>
      <c r="BV14" s="200"/>
      <c r="BW14" s="200"/>
      <c r="BX14" s="200"/>
      <c r="BY14" s="200"/>
      <c r="BZ14" s="200"/>
      <c r="CA14" s="200"/>
      <c r="CB14" s="200"/>
      <c r="CC14" s="200"/>
      <c r="CD14" s="200" t="s">
        <v>43</v>
      </c>
      <c r="CE14" s="200"/>
      <c r="CF14" s="200"/>
      <c r="CG14" s="200"/>
      <c r="CH14" s="200"/>
      <c r="CI14" s="200"/>
      <c r="CJ14" s="200"/>
      <c r="CK14" s="200"/>
      <c r="CL14" s="200"/>
      <c r="CM14" s="200" t="s">
        <v>43</v>
      </c>
      <c r="CN14" s="200"/>
      <c r="CO14" s="200"/>
      <c r="CP14" s="200"/>
      <c r="CQ14" s="200"/>
      <c r="CR14" s="200"/>
      <c r="CS14" s="200"/>
      <c r="CT14" s="200"/>
      <c r="CU14" s="200"/>
    </row>
    <row r="15" spans="1:99" ht="12.75">
      <c r="A15" s="203"/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6"/>
      <c r="AF15" s="206"/>
      <c r="AG15" s="206"/>
      <c r="AH15" s="206"/>
      <c r="AI15" s="206"/>
      <c r="AJ15" s="208"/>
      <c r="AK15" s="208"/>
      <c r="AL15" s="208"/>
      <c r="AM15" s="208"/>
      <c r="AN15" s="208"/>
      <c r="AO15" s="208"/>
      <c r="AP15" s="208"/>
      <c r="AQ15" s="208"/>
      <c r="AR15" s="208"/>
      <c r="AS15" s="208"/>
      <c r="AT15" s="201"/>
      <c r="AU15" s="201"/>
      <c r="AV15" s="201"/>
      <c r="AW15" s="201"/>
      <c r="AX15" s="201"/>
      <c r="AY15" s="201"/>
      <c r="AZ15" s="201"/>
      <c r="BA15" s="201"/>
      <c r="BB15" s="201"/>
      <c r="BC15" s="200"/>
      <c r="BD15" s="200"/>
      <c r="BE15" s="200"/>
      <c r="BF15" s="200"/>
      <c r="BG15" s="200"/>
      <c r="BH15" s="200"/>
      <c r="BI15" s="200"/>
      <c r="BJ15" s="200"/>
      <c r="BK15" s="200"/>
      <c r="BL15" s="200"/>
      <c r="BM15" s="200"/>
      <c r="BN15" s="200"/>
      <c r="BO15" s="200"/>
      <c r="BP15" s="200"/>
      <c r="BQ15" s="200"/>
      <c r="BR15" s="200"/>
      <c r="BS15" s="200"/>
      <c r="BT15" s="200"/>
      <c r="BU15" s="200"/>
      <c r="BV15" s="200"/>
      <c r="BW15" s="200"/>
      <c r="BX15" s="200"/>
      <c r="BY15" s="200"/>
      <c r="BZ15" s="200"/>
      <c r="CA15" s="200"/>
      <c r="CB15" s="200"/>
      <c r="CC15" s="200"/>
      <c r="CD15" s="200"/>
      <c r="CE15" s="200"/>
      <c r="CF15" s="200"/>
      <c r="CG15" s="200"/>
      <c r="CH15" s="200"/>
      <c r="CI15" s="200"/>
      <c r="CJ15" s="200"/>
      <c r="CK15" s="200"/>
      <c r="CL15" s="200"/>
      <c r="CM15" s="200"/>
      <c r="CN15" s="200"/>
      <c r="CO15" s="200"/>
      <c r="CP15" s="200"/>
      <c r="CQ15" s="200"/>
      <c r="CR15" s="200"/>
      <c r="CS15" s="200"/>
      <c r="CT15" s="200"/>
      <c r="CU15" s="200"/>
    </row>
    <row r="16" spans="1:99" ht="15" customHeight="1">
      <c r="A16" s="207" t="s">
        <v>43</v>
      </c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6" t="s">
        <v>43</v>
      </c>
      <c r="AF16" s="206"/>
      <c r="AG16" s="206"/>
      <c r="AH16" s="206"/>
      <c r="AI16" s="206"/>
      <c r="AJ16" s="208" t="s">
        <v>43</v>
      </c>
      <c r="AK16" s="208"/>
      <c r="AL16" s="208"/>
      <c r="AM16" s="208"/>
      <c r="AN16" s="208"/>
      <c r="AO16" s="208"/>
      <c r="AP16" s="208"/>
      <c r="AQ16" s="208"/>
      <c r="AR16" s="208"/>
      <c r="AS16" s="208"/>
      <c r="AT16" s="201" t="s">
        <v>43</v>
      </c>
      <c r="AU16" s="201"/>
      <c r="AV16" s="201"/>
      <c r="AW16" s="201"/>
      <c r="AX16" s="201"/>
      <c r="AY16" s="201"/>
      <c r="AZ16" s="201"/>
      <c r="BA16" s="201"/>
      <c r="BB16" s="201"/>
      <c r="BC16" s="201" t="s">
        <v>43</v>
      </c>
      <c r="BD16" s="200"/>
      <c r="BE16" s="200"/>
      <c r="BF16" s="200"/>
      <c r="BG16" s="200"/>
      <c r="BH16" s="200"/>
      <c r="BI16" s="200"/>
      <c r="BJ16" s="200"/>
      <c r="BK16" s="200"/>
      <c r="BL16" s="200" t="s">
        <v>43</v>
      </c>
      <c r="BM16" s="200"/>
      <c r="BN16" s="200"/>
      <c r="BO16" s="200"/>
      <c r="BP16" s="200"/>
      <c r="BQ16" s="200"/>
      <c r="BR16" s="200"/>
      <c r="BS16" s="200"/>
      <c r="BT16" s="200"/>
      <c r="BU16" s="200" t="s">
        <v>43</v>
      </c>
      <c r="BV16" s="200"/>
      <c r="BW16" s="200"/>
      <c r="BX16" s="200"/>
      <c r="BY16" s="200"/>
      <c r="BZ16" s="200"/>
      <c r="CA16" s="200"/>
      <c r="CB16" s="200"/>
      <c r="CC16" s="200"/>
      <c r="CD16" s="201" t="s">
        <v>43</v>
      </c>
      <c r="CE16" s="200"/>
      <c r="CF16" s="200"/>
      <c r="CG16" s="200"/>
      <c r="CH16" s="200"/>
      <c r="CI16" s="200"/>
      <c r="CJ16" s="200"/>
      <c r="CK16" s="200"/>
      <c r="CL16" s="200"/>
      <c r="CM16" s="200" t="s">
        <v>43</v>
      </c>
      <c r="CN16" s="200"/>
      <c r="CO16" s="200"/>
      <c r="CP16" s="200"/>
      <c r="CQ16" s="200"/>
      <c r="CR16" s="200"/>
      <c r="CS16" s="200"/>
      <c r="CT16" s="200"/>
      <c r="CU16" s="200"/>
    </row>
    <row r="17" spans="1:99" ht="15" customHeight="1">
      <c r="A17" s="207" t="s">
        <v>43</v>
      </c>
      <c r="B17" s="207"/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  <c r="AD17" s="207"/>
      <c r="AE17" s="206" t="s">
        <v>43</v>
      </c>
      <c r="AF17" s="206"/>
      <c r="AG17" s="206"/>
      <c r="AH17" s="206"/>
      <c r="AI17" s="206"/>
      <c r="AJ17" s="209" t="s">
        <v>43</v>
      </c>
      <c r="AK17" s="210"/>
      <c r="AL17" s="210"/>
      <c r="AM17" s="210"/>
      <c r="AN17" s="210"/>
      <c r="AO17" s="210"/>
      <c r="AP17" s="210"/>
      <c r="AQ17" s="210"/>
      <c r="AR17" s="210"/>
      <c r="AS17" s="211"/>
      <c r="AT17" s="201" t="s">
        <v>43</v>
      </c>
      <c r="AU17" s="201"/>
      <c r="AV17" s="201"/>
      <c r="AW17" s="201"/>
      <c r="AX17" s="201"/>
      <c r="AY17" s="201"/>
      <c r="AZ17" s="201"/>
      <c r="BA17" s="201"/>
      <c r="BB17" s="201"/>
      <c r="BC17" s="201" t="s">
        <v>43</v>
      </c>
      <c r="BD17" s="200"/>
      <c r="BE17" s="200"/>
      <c r="BF17" s="200"/>
      <c r="BG17" s="200"/>
      <c r="BH17" s="200"/>
      <c r="BI17" s="200"/>
      <c r="BJ17" s="200"/>
      <c r="BK17" s="200"/>
      <c r="BL17" s="200" t="s">
        <v>43</v>
      </c>
      <c r="BM17" s="200"/>
      <c r="BN17" s="200"/>
      <c r="BO17" s="200"/>
      <c r="BP17" s="200"/>
      <c r="BQ17" s="200"/>
      <c r="BR17" s="200"/>
      <c r="BS17" s="200"/>
      <c r="BT17" s="200"/>
      <c r="BU17" s="200" t="s">
        <v>43</v>
      </c>
      <c r="BV17" s="200"/>
      <c r="BW17" s="200"/>
      <c r="BX17" s="200"/>
      <c r="BY17" s="200"/>
      <c r="BZ17" s="200"/>
      <c r="CA17" s="200"/>
      <c r="CB17" s="200"/>
      <c r="CC17" s="200"/>
      <c r="CD17" s="201" t="s">
        <v>43</v>
      </c>
      <c r="CE17" s="200"/>
      <c r="CF17" s="200"/>
      <c r="CG17" s="200"/>
      <c r="CH17" s="200"/>
      <c r="CI17" s="200"/>
      <c r="CJ17" s="200"/>
      <c r="CK17" s="200"/>
      <c r="CL17" s="200"/>
      <c r="CM17" s="200" t="s">
        <v>43</v>
      </c>
      <c r="CN17" s="200"/>
      <c r="CO17" s="200"/>
      <c r="CP17" s="200"/>
      <c r="CQ17" s="200"/>
      <c r="CR17" s="200"/>
      <c r="CS17" s="200"/>
      <c r="CT17" s="200"/>
      <c r="CU17" s="200"/>
    </row>
    <row r="18" spans="1:99" ht="15" customHeight="1">
      <c r="A18" s="194" t="s">
        <v>43</v>
      </c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206" t="s">
        <v>43</v>
      </c>
      <c r="AF18" s="206"/>
      <c r="AG18" s="206"/>
      <c r="AH18" s="206"/>
      <c r="AI18" s="206"/>
      <c r="AJ18" s="209" t="s">
        <v>43</v>
      </c>
      <c r="AK18" s="210"/>
      <c r="AL18" s="210"/>
      <c r="AM18" s="210"/>
      <c r="AN18" s="210"/>
      <c r="AO18" s="210"/>
      <c r="AP18" s="210"/>
      <c r="AQ18" s="210"/>
      <c r="AR18" s="210"/>
      <c r="AS18" s="211"/>
      <c r="AT18" s="201" t="s">
        <v>43</v>
      </c>
      <c r="AU18" s="201"/>
      <c r="AV18" s="201"/>
      <c r="AW18" s="201"/>
      <c r="AX18" s="201"/>
      <c r="AY18" s="201"/>
      <c r="AZ18" s="201"/>
      <c r="BA18" s="201"/>
      <c r="BB18" s="201"/>
      <c r="BC18" s="200" t="s">
        <v>43</v>
      </c>
      <c r="BD18" s="200"/>
      <c r="BE18" s="200"/>
      <c r="BF18" s="200"/>
      <c r="BG18" s="200"/>
      <c r="BH18" s="200"/>
      <c r="BI18" s="200"/>
      <c r="BJ18" s="200"/>
      <c r="BK18" s="200"/>
      <c r="BL18" s="200" t="s">
        <v>43</v>
      </c>
      <c r="BM18" s="200"/>
      <c r="BN18" s="200"/>
      <c r="BO18" s="200"/>
      <c r="BP18" s="200"/>
      <c r="BQ18" s="200"/>
      <c r="BR18" s="200"/>
      <c r="BS18" s="200"/>
      <c r="BT18" s="200"/>
      <c r="BU18" s="200" t="s">
        <v>43</v>
      </c>
      <c r="BV18" s="200"/>
      <c r="BW18" s="200"/>
      <c r="BX18" s="200"/>
      <c r="BY18" s="200"/>
      <c r="BZ18" s="200"/>
      <c r="CA18" s="200"/>
      <c r="CB18" s="200"/>
      <c r="CC18" s="200"/>
      <c r="CD18" s="200" t="s">
        <v>43</v>
      </c>
      <c r="CE18" s="200"/>
      <c r="CF18" s="200"/>
      <c r="CG18" s="200"/>
      <c r="CH18" s="200"/>
      <c r="CI18" s="200"/>
      <c r="CJ18" s="200"/>
      <c r="CK18" s="200"/>
      <c r="CL18" s="200"/>
      <c r="CM18" s="200" t="s">
        <v>43</v>
      </c>
      <c r="CN18" s="200"/>
      <c r="CO18" s="200"/>
      <c r="CP18" s="200"/>
      <c r="CQ18" s="200"/>
      <c r="CR18" s="200"/>
      <c r="CS18" s="200"/>
      <c r="CT18" s="200"/>
      <c r="CU18" s="200"/>
    </row>
    <row r="19" spans="1:99" ht="15" customHeight="1">
      <c r="A19" s="203" t="s">
        <v>43</v>
      </c>
      <c r="B19" s="203"/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203"/>
      <c r="Z19" s="203"/>
      <c r="AA19" s="203"/>
      <c r="AB19" s="203"/>
      <c r="AC19" s="203"/>
      <c r="AD19" s="203"/>
      <c r="AE19" s="206" t="s">
        <v>43</v>
      </c>
      <c r="AF19" s="206"/>
      <c r="AG19" s="206"/>
      <c r="AH19" s="206"/>
      <c r="AI19" s="206"/>
      <c r="AJ19" s="209" t="s">
        <v>43</v>
      </c>
      <c r="AK19" s="210"/>
      <c r="AL19" s="210"/>
      <c r="AM19" s="210"/>
      <c r="AN19" s="210"/>
      <c r="AO19" s="210"/>
      <c r="AP19" s="210"/>
      <c r="AQ19" s="210"/>
      <c r="AR19" s="210"/>
      <c r="AS19" s="211"/>
      <c r="AT19" s="201" t="s">
        <v>43</v>
      </c>
      <c r="AU19" s="201"/>
      <c r="AV19" s="201"/>
      <c r="AW19" s="201"/>
      <c r="AX19" s="201"/>
      <c r="AY19" s="201"/>
      <c r="AZ19" s="201"/>
      <c r="BA19" s="201"/>
      <c r="BB19" s="201"/>
      <c r="BC19" s="200" t="s">
        <v>43</v>
      </c>
      <c r="BD19" s="200"/>
      <c r="BE19" s="200"/>
      <c r="BF19" s="200"/>
      <c r="BG19" s="200"/>
      <c r="BH19" s="200"/>
      <c r="BI19" s="200"/>
      <c r="BJ19" s="200"/>
      <c r="BK19" s="200"/>
      <c r="BL19" s="200" t="s">
        <v>43</v>
      </c>
      <c r="BM19" s="200"/>
      <c r="BN19" s="200"/>
      <c r="BO19" s="200"/>
      <c r="BP19" s="200"/>
      <c r="BQ19" s="200"/>
      <c r="BR19" s="200"/>
      <c r="BS19" s="200"/>
      <c r="BT19" s="200"/>
      <c r="BU19" s="200" t="s">
        <v>43</v>
      </c>
      <c r="BV19" s="200"/>
      <c r="BW19" s="200"/>
      <c r="BX19" s="200"/>
      <c r="BY19" s="200"/>
      <c r="BZ19" s="200"/>
      <c r="CA19" s="200"/>
      <c r="CB19" s="200"/>
      <c r="CC19" s="200"/>
      <c r="CD19" s="200" t="s">
        <v>43</v>
      </c>
      <c r="CE19" s="200"/>
      <c r="CF19" s="200"/>
      <c r="CG19" s="200"/>
      <c r="CH19" s="200"/>
      <c r="CI19" s="200"/>
      <c r="CJ19" s="200"/>
      <c r="CK19" s="200"/>
      <c r="CL19" s="200"/>
      <c r="CM19" s="200" t="s">
        <v>43</v>
      </c>
      <c r="CN19" s="200"/>
      <c r="CO19" s="200"/>
      <c r="CP19" s="200"/>
      <c r="CQ19" s="200"/>
      <c r="CR19" s="200"/>
      <c r="CS19" s="200"/>
      <c r="CT19" s="200"/>
      <c r="CU19" s="200"/>
    </row>
    <row r="20" spans="1:99" ht="15" customHeight="1">
      <c r="A20" s="194" t="s">
        <v>43</v>
      </c>
      <c r="B20" s="194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206" t="s">
        <v>43</v>
      </c>
      <c r="AF20" s="206"/>
      <c r="AG20" s="206"/>
      <c r="AH20" s="206"/>
      <c r="AI20" s="206"/>
      <c r="AJ20" s="209" t="s">
        <v>43</v>
      </c>
      <c r="AK20" s="210"/>
      <c r="AL20" s="210"/>
      <c r="AM20" s="210"/>
      <c r="AN20" s="210"/>
      <c r="AO20" s="210"/>
      <c r="AP20" s="210"/>
      <c r="AQ20" s="210"/>
      <c r="AR20" s="210"/>
      <c r="AS20" s="211"/>
      <c r="AT20" s="201" t="s">
        <v>43</v>
      </c>
      <c r="AU20" s="201"/>
      <c r="AV20" s="201"/>
      <c r="AW20" s="201"/>
      <c r="AX20" s="201"/>
      <c r="AY20" s="201"/>
      <c r="AZ20" s="201"/>
      <c r="BA20" s="201"/>
      <c r="BB20" s="201"/>
      <c r="BC20" s="200" t="s">
        <v>43</v>
      </c>
      <c r="BD20" s="200"/>
      <c r="BE20" s="200"/>
      <c r="BF20" s="200"/>
      <c r="BG20" s="200"/>
      <c r="BH20" s="200"/>
      <c r="BI20" s="200"/>
      <c r="BJ20" s="200"/>
      <c r="BK20" s="200"/>
      <c r="BL20" s="200" t="s">
        <v>43</v>
      </c>
      <c r="BM20" s="200"/>
      <c r="BN20" s="200"/>
      <c r="BO20" s="200"/>
      <c r="BP20" s="200"/>
      <c r="BQ20" s="200"/>
      <c r="BR20" s="200"/>
      <c r="BS20" s="200"/>
      <c r="BT20" s="200"/>
      <c r="BU20" s="200" t="s">
        <v>43</v>
      </c>
      <c r="BV20" s="200"/>
      <c r="BW20" s="200"/>
      <c r="BX20" s="200"/>
      <c r="BY20" s="200"/>
      <c r="BZ20" s="200"/>
      <c r="CA20" s="200"/>
      <c r="CB20" s="200"/>
      <c r="CC20" s="200"/>
      <c r="CD20" s="200" t="s">
        <v>43</v>
      </c>
      <c r="CE20" s="200"/>
      <c r="CF20" s="200"/>
      <c r="CG20" s="200"/>
      <c r="CH20" s="200"/>
      <c r="CI20" s="200"/>
      <c r="CJ20" s="200"/>
      <c r="CK20" s="200"/>
      <c r="CL20" s="200"/>
      <c r="CM20" s="200" t="s">
        <v>43</v>
      </c>
      <c r="CN20" s="200"/>
      <c r="CO20" s="200"/>
      <c r="CP20" s="200"/>
      <c r="CQ20" s="200"/>
      <c r="CR20" s="200"/>
      <c r="CS20" s="200"/>
      <c r="CT20" s="200"/>
      <c r="CU20" s="200"/>
    </row>
    <row r="21" spans="1:99" ht="15" customHeight="1">
      <c r="A21" s="203" t="s">
        <v>27</v>
      </c>
      <c r="B21" s="203"/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3"/>
      <c r="W21" s="203"/>
      <c r="X21" s="203"/>
      <c r="Y21" s="203"/>
      <c r="Z21" s="203"/>
      <c r="AA21" s="203"/>
      <c r="AB21" s="203"/>
      <c r="AC21" s="203"/>
      <c r="AD21" s="203"/>
      <c r="AE21" s="206" t="s">
        <v>28</v>
      </c>
      <c r="AF21" s="206"/>
      <c r="AG21" s="206"/>
      <c r="AH21" s="206"/>
      <c r="AI21" s="206"/>
      <c r="AJ21" s="208" t="s">
        <v>42</v>
      </c>
      <c r="AK21" s="208"/>
      <c r="AL21" s="208"/>
      <c r="AM21" s="208"/>
      <c r="AN21" s="208"/>
      <c r="AO21" s="208"/>
      <c r="AP21" s="208"/>
      <c r="AQ21" s="208"/>
      <c r="AR21" s="208"/>
      <c r="AS21" s="208"/>
      <c r="AT21" s="201" t="s">
        <v>43</v>
      </c>
      <c r="AU21" s="201"/>
      <c r="AV21" s="201"/>
      <c r="AW21" s="201"/>
      <c r="AX21" s="201"/>
      <c r="AY21" s="201"/>
      <c r="AZ21" s="201"/>
      <c r="BA21" s="201"/>
      <c r="BB21" s="201"/>
      <c r="BC21" s="200" t="s">
        <v>43</v>
      </c>
      <c r="BD21" s="200"/>
      <c r="BE21" s="200"/>
      <c r="BF21" s="200"/>
      <c r="BG21" s="200"/>
      <c r="BH21" s="200"/>
      <c r="BI21" s="200"/>
      <c r="BJ21" s="200"/>
      <c r="BK21" s="200"/>
      <c r="BL21" s="200" t="s">
        <v>43</v>
      </c>
      <c r="BM21" s="200"/>
      <c r="BN21" s="200"/>
      <c r="BO21" s="200"/>
      <c r="BP21" s="200"/>
      <c r="BQ21" s="200"/>
      <c r="BR21" s="200"/>
      <c r="BS21" s="200"/>
      <c r="BT21" s="200"/>
      <c r="BU21" s="200" t="s">
        <v>43</v>
      </c>
      <c r="BV21" s="200"/>
      <c r="BW21" s="200"/>
      <c r="BX21" s="200"/>
      <c r="BY21" s="200"/>
      <c r="BZ21" s="200"/>
      <c r="CA21" s="200"/>
      <c r="CB21" s="200"/>
      <c r="CC21" s="200"/>
      <c r="CD21" s="200" t="s">
        <v>43</v>
      </c>
      <c r="CE21" s="200"/>
      <c r="CF21" s="200"/>
      <c r="CG21" s="200"/>
      <c r="CH21" s="200"/>
      <c r="CI21" s="200"/>
      <c r="CJ21" s="200"/>
      <c r="CK21" s="200"/>
      <c r="CL21" s="200"/>
      <c r="CM21" s="200" t="s">
        <v>43</v>
      </c>
      <c r="CN21" s="200"/>
      <c r="CO21" s="200"/>
      <c r="CP21" s="200"/>
      <c r="CQ21" s="200"/>
      <c r="CR21" s="200"/>
      <c r="CS21" s="200"/>
      <c r="CT21" s="200"/>
      <c r="CU21" s="200"/>
    </row>
    <row r="22" spans="1:99" ht="12.75">
      <c r="A22" s="202" t="s">
        <v>26</v>
      </c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6" t="s">
        <v>43</v>
      </c>
      <c r="AF22" s="206"/>
      <c r="AG22" s="206"/>
      <c r="AH22" s="206"/>
      <c r="AI22" s="206"/>
      <c r="AJ22" s="208" t="s">
        <v>43</v>
      </c>
      <c r="AK22" s="208"/>
      <c r="AL22" s="208"/>
      <c r="AM22" s="208"/>
      <c r="AN22" s="208"/>
      <c r="AO22" s="208"/>
      <c r="AP22" s="208"/>
      <c r="AQ22" s="208"/>
      <c r="AR22" s="208"/>
      <c r="AS22" s="208"/>
      <c r="AT22" s="201" t="s">
        <v>43</v>
      </c>
      <c r="AU22" s="201"/>
      <c r="AV22" s="201"/>
      <c r="AW22" s="201"/>
      <c r="AX22" s="201"/>
      <c r="AY22" s="201"/>
      <c r="AZ22" s="201"/>
      <c r="BA22" s="201"/>
      <c r="BB22" s="201"/>
      <c r="BC22" s="200" t="s">
        <v>43</v>
      </c>
      <c r="BD22" s="200"/>
      <c r="BE22" s="200"/>
      <c r="BF22" s="200"/>
      <c r="BG22" s="200"/>
      <c r="BH22" s="200"/>
      <c r="BI22" s="200"/>
      <c r="BJ22" s="200"/>
      <c r="BK22" s="200"/>
      <c r="BL22" s="200" t="s">
        <v>43</v>
      </c>
      <c r="BM22" s="200"/>
      <c r="BN22" s="200"/>
      <c r="BO22" s="200"/>
      <c r="BP22" s="200"/>
      <c r="BQ22" s="200"/>
      <c r="BR22" s="200"/>
      <c r="BS22" s="200"/>
      <c r="BT22" s="200"/>
      <c r="BU22" s="200" t="s">
        <v>43</v>
      </c>
      <c r="BV22" s="200"/>
      <c r="BW22" s="200"/>
      <c r="BX22" s="200"/>
      <c r="BY22" s="200"/>
      <c r="BZ22" s="200"/>
      <c r="CA22" s="200"/>
      <c r="CB22" s="200"/>
      <c r="CC22" s="200"/>
      <c r="CD22" s="200" t="s">
        <v>43</v>
      </c>
      <c r="CE22" s="200"/>
      <c r="CF22" s="200"/>
      <c r="CG22" s="200"/>
      <c r="CH22" s="200"/>
      <c r="CI22" s="200"/>
      <c r="CJ22" s="200"/>
      <c r="CK22" s="200"/>
      <c r="CL22" s="200"/>
      <c r="CM22" s="200" t="s">
        <v>43</v>
      </c>
      <c r="CN22" s="200"/>
      <c r="CO22" s="200"/>
      <c r="CP22" s="200"/>
      <c r="CQ22" s="200"/>
      <c r="CR22" s="200"/>
      <c r="CS22" s="200"/>
      <c r="CT22" s="200"/>
      <c r="CU22" s="200"/>
    </row>
    <row r="23" spans="1:99" ht="12.75">
      <c r="A23" s="203"/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6"/>
      <c r="AF23" s="206"/>
      <c r="AG23" s="206"/>
      <c r="AH23" s="206"/>
      <c r="AI23" s="206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1"/>
      <c r="AU23" s="201"/>
      <c r="AV23" s="201"/>
      <c r="AW23" s="201"/>
      <c r="AX23" s="201"/>
      <c r="AY23" s="201"/>
      <c r="AZ23" s="201"/>
      <c r="BA23" s="201"/>
      <c r="BB23" s="201"/>
      <c r="BC23" s="200"/>
      <c r="BD23" s="200"/>
      <c r="BE23" s="200"/>
      <c r="BF23" s="200"/>
      <c r="BG23" s="200"/>
      <c r="BH23" s="200"/>
      <c r="BI23" s="200"/>
      <c r="BJ23" s="200"/>
      <c r="BK23" s="200"/>
      <c r="BL23" s="200"/>
      <c r="BM23" s="200"/>
      <c r="BN23" s="200"/>
      <c r="BO23" s="200"/>
      <c r="BP23" s="200"/>
      <c r="BQ23" s="200"/>
      <c r="BR23" s="200"/>
      <c r="BS23" s="200"/>
      <c r="BT23" s="200"/>
      <c r="BU23" s="200"/>
      <c r="BV23" s="200"/>
      <c r="BW23" s="200"/>
      <c r="BX23" s="200"/>
      <c r="BY23" s="200"/>
      <c r="BZ23" s="200"/>
      <c r="CA23" s="200"/>
      <c r="CB23" s="200"/>
      <c r="CC23" s="200"/>
      <c r="CD23" s="200"/>
      <c r="CE23" s="200"/>
      <c r="CF23" s="200"/>
      <c r="CG23" s="200"/>
      <c r="CH23" s="200"/>
      <c r="CI23" s="200"/>
      <c r="CJ23" s="200"/>
      <c r="CK23" s="200"/>
      <c r="CL23" s="200"/>
      <c r="CM23" s="200"/>
      <c r="CN23" s="200"/>
      <c r="CO23" s="200"/>
      <c r="CP23" s="200"/>
      <c r="CQ23" s="200"/>
      <c r="CR23" s="200"/>
      <c r="CS23" s="200"/>
      <c r="CT23" s="200"/>
      <c r="CU23" s="200"/>
    </row>
    <row r="24" spans="1:99" ht="15" customHeight="1">
      <c r="A24" s="194" t="s">
        <v>43</v>
      </c>
      <c r="B24" s="194"/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206" t="s">
        <v>43</v>
      </c>
      <c r="AF24" s="206"/>
      <c r="AG24" s="206"/>
      <c r="AH24" s="206"/>
      <c r="AI24" s="206"/>
      <c r="AJ24" s="208" t="s">
        <v>43</v>
      </c>
      <c r="AK24" s="208"/>
      <c r="AL24" s="208"/>
      <c r="AM24" s="208"/>
      <c r="AN24" s="208"/>
      <c r="AO24" s="208"/>
      <c r="AP24" s="208"/>
      <c r="AQ24" s="208"/>
      <c r="AR24" s="208"/>
      <c r="AS24" s="208"/>
      <c r="AT24" s="201" t="s">
        <v>43</v>
      </c>
      <c r="AU24" s="201"/>
      <c r="AV24" s="201"/>
      <c r="AW24" s="201"/>
      <c r="AX24" s="201"/>
      <c r="AY24" s="201"/>
      <c r="AZ24" s="201"/>
      <c r="BA24" s="201"/>
      <c r="BB24" s="201"/>
      <c r="BC24" s="200" t="s">
        <v>43</v>
      </c>
      <c r="BD24" s="200"/>
      <c r="BE24" s="200"/>
      <c r="BF24" s="200"/>
      <c r="BG24" s="200"/>
      <c r="BH24" s="200"/>
      <c r="BI24" s="200"/>
      <c r="BJ24" s="200"/>
      <c r="BK24" s="200"/>
      <c r="BL24" s="200" t="s">
        <v>43</v>
      </c>
      <c r="BM24" s="200"/>
      <c r="BN24" s="200"/>
      <c r="BO24" s="200"/>
      <c r="BP24" s="200"/>
      <c r="BQ24" s="200"/>
      <c r="BR24" s="200"/>
      <c r="BS24" s="200"/>
      <c r="BT24" s="200"/>
      <c r="BU24" s="200" t="s">
        <v>43</v>
      </c>
      <c r="BV24" s="200"/>
      <c r="BW24" s="200"/>
      <c r="BX24" s="200"/>
      <c r="BY24" s="200"/>
      <c r="BZ24" s="200"/>
      <c r="CA24" s="200"/>
      <c r="CB24" s="200"/>
      <c r="CC24" s="200"/>
      <c r="CD24" s="200" t="s">
        <v>43</v>
      </c>
      <c r="CE24" s="200"/>
      <c r="CF24" s="200"/>
      <c r="CG24" s="200"/>
      <c r="CH24" s="200"/>
      <c r="CI24" s="200"/>
      <c r="CJ24" s="200"/>
      <c r="CK24" s="200"/>
      <c r="CL24" s="200"/>
      <c r="CM24" s="200" t="s">
        <v>43</v>
      </c>
      <c r="CN24" s="200"/>
      <c r="CO24" s="200"/>
      <c r="CP24" s="200"/>
      <c r="CQ24" s="200"/>
      <c r="CR24" s="200"/>
      <c r="CS24" s="200"/>
      <c r="CT24" s="200"/>
      <c r="CU24" s="200"/>
    </row>
    <row r="25" spans="1:99" ht="15" customHeight="1">
      <c r="A25" s="203" t="s">
        <v>43</v>
      </c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  <c r="AE25" s="206" t="s">
        <v>43</v>
      </c>
      <c r="AF25" s="206"/>
      <c r="AG25" s="206"/>
      <c r="AH25" s="206"/>
      <c r="AI25" s="206"/>
      <c r="AJ25" s="208" t="s">
        <v>43</v>
      </c>
      <c r="AK25" s="208"/>
      <c r="AL25" s="208"/>
      <c r="AM25" s="208"/>
      <c r="AN25" s="208"/>
      <c r="AO25" s="208"/>
      <c r="AP25" s="208"/>
      <c r="AQ25" s="208"/>
      <c r="AR25" s="208"/>
      <c r="AS25" s="208"/>
      <c r="AT25" s="201" t="s">
        <v>43</v>
      </c>
      <c r="AU25" s="201"/>
      <c r="AV25" s="201"/>
      <c r="AW25" s="201"/>
      <c r="AX25" s="201"/>
      <c r="AY25" s="201"/>
      <c r="AZ25" s="201"/>
      <c r="BA25" s="201"/>
      <c r="BB25" s="201"/>
      <c r="BC25" s="200" t="s">
        <v>43</v>
      </c>
      <c r="BD25" s="200"/>
      <c r="BE25" s="200"/>
      <c r="BF25" s="200"/>
      <c r="BG25" s="200"/>
      <c r="BH25" s="200"/>
      <c r="BI25" s="200"/>
      <c r="BJ25" s="200"/>
      <c r="BK25" s="200"/>
      <c r="BL25" s="200" t="s">
        <v>43</v>
      </c>
      <c r="BM25" s="200"/>
      <c r="BN25" s="200"/>
      <c r="BO25" s="200"/>
      <c r="BP25" s="200"/>
      <c r="BQ25" s="200"/>
      <c r="BR25" s="200"/>
      <c r="BS25" s="200"/>
      <c r="BT25" s="200"/>
      <c r="BU25" s="200" t="s">
        <v>43</v>
      </c>
      <c r="BV25" s="200"/>
      <c r="BW25" s="200"/>
      <c r="BX25" s="200"/>
      <c r="BY25" s="200"/>
      <c r="BZ25" s="200"/>
      <c r="CA25" s="200"/>
      <c r="CB25" s="200"/>
      <c r="CC25" s="200"/>
      <c r="CD25" s="200" t="s">
        <v>43</v>
      </c>
      <c r="CE25" s="200"/>
      <c r="CF25" s="200"/>
      <c r="CG25" s="200"/>
      <c r="CH25" s="200"/>
      <c r="CI25" s="200"/>
      <c r="CJ25" s="200"/>
      <c r="CK25" s="200"/>
      <c r="CL25" s="200"/>
      <c r="CM25" s="200" t="s">
        <v>43</v>
      </c>
      <c r="CN25" s="200"/>
      <c r="CO25" s="200"/>
      <c r="CP25" s="200"/>
      <c r="CQ25" s="200"/>
      <c r="CR25" s="200"/>
      <c r="CS25" s="200"/>
      <c r="CT25" s="200"/>
      <c r="CU25" s="200"/>
    </row>
    <row r="26" spans="1:99" ht="15" customHeight="1">
      <c r="A26" s="194" t="s">
        <v>32</v>
      </c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206" t="s">
        <v>29</v>
      </c>
      <c r="AF26" s="206"/>
      <c r="AG26" s="206"/>
      <c r="AH26" s="206"/>
      <c r="AI26" s="206"/>
      <c r="AJ26" s="208" t="s">
        <v>43</v>
      </c>
      <c r="AK26" s="208"/>
      <c r="AL26" s="208"/>
      <c r="AM26" s="208"/>
      <c r="AN26" s="208"/>
      <c r="AO26" s="208"/>
      <c r="AP26" s="208"/>
      <c r="AQ26" s="208"/>
      <c r="AR26" s="208"/>
      <c r="AS26" s="208"/>
      <c r="AT26" s="212" t="s">
        <v>43</v>
      </c>
      <c r="AU26" s="212"/>
      <c r="AV26" s="212"/>
      <c r="AW26" s="212"/>
      <c r="AX26" s="212"/>
      <c r="AY26" s="212"/>
      <c r="AZ26" s="212"/>
      <c r="BA26" s="212"/>
      <c r="BB26" s="212"/>
      <c r="BC26" s="213" t="s">
        <v>42</v>
      </c>
      <c r="BD26" s="213"/>
      <c r="BE26" s="213"/>
      <c r="BF26" s="213"/>
      <c r="BG26" s="213"/>
      <c r="BH26" s="213"/>
      <c r="BI26" s="213"/>
      <c r="BJ26" s="213"/>
      <c r="BK26" s="213"/>
      <c r="BL26" s="200" t="s">
        <v>43</v>
      </c>
      <c r="BM26" s="200"/>
      <c r="BN26" s="200"/>
      <c r="BO26" s="200"/>
      <c r="BP26" s="200"/>
      <c r="BQ26" s="200"/>
      <c r="BR26" s="200"/>
      <c r="BS26" s="200"/>
      <c r="BT26" s="200"/>
      <c r="BU26" s="200" t="s">
        <v>43</v>
      </c>
      <c r="BV26" s="200"/>
      <c r="BW26" s="200"/>
      <c r="BX26" s="200"/>
      <c r="BY26" s="200"/>
      <c r="BZ26" s="200"/>
      <c r="CA26" s="200"/>
      <c r="CB26" s="200"/>
      <c r="CC26" s="200"/>
      <c r="CD26" s="212" t="s">
        <v>43</v>
      </c>
      <c r="CE26" s="212"/>
      <c r="CF26" s="212"/>
      <c r="CG26" s="212"/>
      <c r="CH26" s="212"/>
      <c r="CI26" s="212"/>
      <c r="CJ26" s="212"/>
      <c r="CK26" s="212"/>
      <c r="CL26" s="212"/>
      <c r="CM26" s="214" t="s">
        <v>43</v>
      </c>
      <c r="CN26" s="214"/>
      <c r="CO26" s="214"/>
      <c r="CP26" s="214"/>
      <c r="CQ26" s="214"/>
      <c r="CR26" s="214"/>
      <c r="CS26" s="214"/>
      <c r="CT26" s="214"/>
      <c r="CU26" s="214"/>
    </row>
    <row r="27" spans="1:99" ht="15" customHeight="1">
      <c r="A27" s="203" t="s">
        <v>135</v>
      </c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C27" s="203"/>
      <c r="AD27" s="203"/>
      <c r="AE27" s="206" t="s">
        <v>34</v>
      </c>
      <c r="AF27" s="206"/>
      <c r="AG27" s="206"/>
      <c r="AH27" s="206"/>
      <c r="AI27" s="206"/>
      <c r="AJ27" s="208" t="s">
        <v>43</v>
      </c>
      <c r="AK27" s="208"/>
      <c r="AL27" s="208"/>
      <c r="AM27" s="208"/>
      <c r="AN27" s="208"/>
      <c r="AO27" s="208"/>
      <c r="AP27" s="208"/>
      <c r="AQ27" s="208"/>
      <c r="AR27" s="208"/>
      <c r="AS27" s="208"/>
      <c r="AT27" s="212" t="s">
        <v>43</v>
      </c>
      <c r="AU27" s="212"/>
      <c r="AV27" s="212"/>
      <c r="AW27" s="212"/>
      <c r="AX27" s="212"/>
      <c r="AY27" s="212"/>
      <c r="AZ27" s="212"/>
      <c r="BA27" s="212"/>
      <c r="BB27" s="212"/>
      <c r="BC27" s="213" t="s">
        <v>42</v>
      </c>
      <c r="BD27" s="213"/>
      <c r="BE27" s="213"/>
      <c r="BF27" s="213"/>
      <c r="BG27" s="213"/>
      <c r="BH27" s="213"/>
      <c r="BI27" s="213"/>
      <c r="BJ27" s="213"/>
      <c r="BK27" s="213"/>
      <c r="BL27" s="200" t="s">
        <v>43</v>
      </c>
      <c r="BM27" s="200"/>
      <c r="BN27" s="200"/>
      <c r="BO27" s="200"/>
      <c r="BP27" s="200"/>
      <c r="BQ27" s="200"/>
      <c r="BR27" s="200"/>
      <c r="BS27" s="200"/>
      <c r="BT27" s="200"/>
      <c r="BU27" s="200" t="s">
        <v>43</v>
      </c>
      <c r="BV27" s="200"/>
      <c r="BW27" s="200"/>
      <c r="BX27" s="200"/>
      <c r="BY27" s="200"/>
      <c r="BZ27" s="200"/>
      <c r="CA27" s="200"/>
      <c r="CB27" s="200"/>
      <c r="CC27" s="200"/>
      <c r="CD27" s="212" t="s">
        <v>43</v>
      </c>
      <c r="CE27" s="212"/>
      <c r="CF27" s="212"/>
      <c r="CG27" s="212"/>
      <c r="CH27" s="212"/>
      <c r="CI27" s="212"/>
      <c r="CJ27" s="212"/>
      <c r="CK27" s="212"/>
      <c r="CL27" s="212"/>
      <c r="CM27" s="215" t="s">
        <v>42</v>
      </c>
      <c r="CN27" s="215"/>
      <c r="CO27" s="215"/>
      <c r="CP27" s="215"/>
      <c r="CQ27" s="215"/>
      <c r="CR27" s="215"/>
      <c r="CS27" s="215"/>
      <c r="CT27" s="215"/>
      <c r="CU27" s="215"/>
    </row>
    <row r="28" spans="1:99" ht="15" customHeight="1">
      <c r="A28" s="194" t="s">
        <v>43</v>
      </c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206" t="s">
        <v>180</v>
      </c>
      <c r="AF28" s="206"/>
      <c r="AG28" s="206"/>
      <c r="AH28" s="206"/>
      <c r="AI28" s="206"/>
      <c r="AJ28" s="208" t="s">
        <v>43</v>
      </c>
      <c r="AK28" s="208"/>
      <c r="AL28" s="208"/>
      <c r="AM28" s="208"/>
      <c r="AN28" s="208"/>
      <c r="AO28" s="208"/>
      <c r="AP28" s="208"/>
      <c r="AQ28" s="208"/>
      <c r="AR28" s="208"/>
      <c r="AS28" s="208"/>
      <c r="AT28" s="201" t="s">
        <v>43</v>
      </c>
      <c r="AU28" s="201"/>
      <c r="AV28" s="201"/>
      <c r="AW28" s="201"/>
      <c r="AX28" s="201"/>
      <c r="AY28" s="201"/>
      <c r="AZ28" s="201"/>
      <c r="BA28" s="201"/>
      <c r="BB28" s="201"/>
      <c r="BC28" s="213" t="s">
        <v>42</v>
      </c>
      <c r="BD28" s="213"/>
      <c r="BE28" s="213"/>
      <c r="BF28" s="213"/>
      <c r="BG28" s="213"/>
      <c r="BH28" s="213"/>
      <c r="BI28" s="213"/>
      <c r="BJ28" s="213"/>
      <c r="BK28" s="213"/>
      <c r="BL28" s="200" t="s">
        <v>43</v>
      </c>
      <c r="BM28" s="200"/>
      <c r="BN28" s="200"/>
      <c r="BO28" s="200"/>
      <c r="BP28" s="200"/>
      <c r="BQ28" s="200"/>
      <c r="BR28" s="200"/>
      <c r="BS28" s="200"/>
      <c r="BT28" s="200"/>
      <c r="BU28" s="200" t="s">
        <v>43</v>
      </c>
      <c r="BV28" s="200"/>
      <c r="BW28" s="200"/>
      <c r="BX28" s="200"/>
      <c r="BY28" s="200"/>
      <c r="BZ28" s="200"/>
      <c r="CA28" s="200"/>
      <c r="CB28" s="200"/>
      <c r="CC28" s="200"/>
      <c r="CD28" s="212" t="s">
        <v>43</v>
      </c>
      <c r="CE28" s="212"/>
      <c r="CF28" s="212"/>
      <c r="CG28" s="212"/>
      <c r="CH28" s="212"/>
      <c r="CI28" s="212"/>
      <c r="CJ28" s="212"/>
      <c r="CK28" s="212"/>
      <c r="CL28" s="212"/>
      <c r="CM28" s="215" t="s">
        <v>42</v>
      </c>
      <c r="CN28" s="215"/>
      <c r="CO28" s="215"/>
      <c r="CP28" s="215"/>
      <c r="CQ28" s="215"/>
      <c r="CR28" s="215"/>
      <c r="CS28" s="215"/>
      <c r="CT28" s="215"/>
      <c r="CU28" s="215"/>
    </row>
    <row r="29" spans="1:99" ht="15" customHeight="1">
      <c r="A29" s="203" t="s">
        <v>136</v>
      </c>
      <c r="B29" s="203"/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03"/>
      <c r="U29" s="203"/>
      <c r="V29" s="203"/>
      <c r="W29" s="203"/>
      <c r="X29" s="203"/>
      <c r="Y29" s="203"/>
      <c r="Z29" s="203"/>
      <c r="AA29" s="203"/>
      <c r="AB29" s="203"/>
      <c r="AC29" s="203"/>
      <c r="AD29" s="203"/>
      <c r="AE29" s="206" t="s">
        <v>35</v>
      </c>
      <c r="AF29" s="206"/>
      <c r="AG29" s="206"/>
      <c r="AH29" s="206"/>
      <c r="AI29" s="206"/>
      <c r="AJ29" s="208" t="s">
        <v>43</v>
      </c>
      <c r="AK29" s="208"/>
      <c r="AL29" s="208"/>
      <c r="AM29" s="208"/>
      <c r="AN29" s="208"/>
      <c r="AO29" s="208"/>
      <c r="AP29" s="208"/>
      <c r="AQ29" s="208"/>
      <c r="AR29" s="208"/>
      <c r="AS29" s="208"/>
      <c r="AT29" s="212" t="s">
        <v>43</v>
      </c>
      <c r="AU29" s="212"/>
      <c r="AV29" s="212"/>
      <c r="AW29" s="212"/>
      <c r="AX29" s="212"/>
      <c r="AY29" s="212"/>
      <c r="AZ29" s="212"/>
      <c r="BA29" s="212"/>
      <c r="BB29" s="212"/>
      <c r="BC29" s="213" t="s">
        <v>42</v>
      </c>
      <c r="BD29" s="213"/>
      <c r="BE29" s="213"/>
      <c r="BF29" s="213"/>
      <c r="BG29" s="213"/>
      <c r="BH29" s="213"/>
      <c r="BI29" s="213"/>
      <c r="BJ29" s="213"/>
      <c r="BK29" s="213"/>
      <c r="BL29" s="200" t="s">
        <v>43</v>
      </c>
      <c r="BM29" s="200"/>
      <c r="BN29" s="200"/>
      <c r="BO29" s="200"/>
      <c r="BP29" s="200"/>
      <c r="BQ29" s="200"/>
      <c r="BR29" s="200"/>
      <c r="BS29" s="200"/>
      <c r="BT29" s="200"/>
      <c r="BU29" s="200" t="s">
        <v>43</v>
      </c>
      <c r="BV29" s="200"/>
      <c r="BW29" s="200"/>
      <c r="BX29" s="200"/>
      <c r="BY29" s="200"/>
      <c r="BZ29" s="200"/>
      <c r="CA29" s="200"/>
      <c r="CB29" s="200"/>
      <c r="CC29" s="200"/>
      <c r="CD29" s="212" t="s">
        <v>43</v>
      </c>
      <c r="CE29" s="212"/>
      <c r="CF29" s="212"/>
      <c r="CG29" s="212"/>
      <c r="CH29" s="212"/>
      <c r="CI29" s="212"/>
      <c r="CJ29" s="212"/>
      <c r="CK29" s="212"/>
      <c r="CL29" s="212"/>
      <c r="CM29" s="215" t="s">
        <v>42</v>
      </c>
      <c r="CN29" s="215"/>
      <c r="CO29" s="215"/>
      <c r="CP29" s="215"/>
      <c r="CQ29" s="215"/>
      <c r="CR29" s="215"/>
      <c r="CS29" s="215"/>
      <c r="CT29" s="215"/>
      <c r="CU29" s="215"/>
    </row>
    <row r="30" spans="1:99" ht="15" customHeight="1">
      <c r="A30" s="194" t="s">
        <v>43</v>
      </c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206" t="s">
        <v>181</v>
      </c>
      <c r="AF30" s="206"/>
      <c r="AG30" s="206"/>
      <c r="AH30" s="206"/>
      <c r="AI30" s="206"/>
      <c r="AJ30" s="208" t="s">
        <v>43</v>
      </c>
      <c r="AK30" s="208"/>
      <c r="AL30" s="208"/>
      <c r="AM30" s="208"/>
      <c r="AN30" s="208"/>
      <c r="AO30" s="208"/>
      <c r="AP30" s="208"/>
      <c r="AQ30" s="208"/>
      <c r="AR30" s="208"/>
      <c r="AS30" s="208"/>
      <c r="AT30" s="201" t="s">
        <v>43</v>
      </c>
      <c r="AU30" s="201"/>
      <c r="AV30" s="201"/>
      <c r="AW30" s="201"/>
      <c r="AX30" s="201"/>
      <c r="AY30" s="201"/>
      <c r="AZ30" s="201"/>
      <c r="BA30" s="201"/>
      <c r="BB30" s="201"/>
      <c r="BC30" s="213" t="s">
        <v>42</v>
      </c>
      <c r="BD30" s="213"/>
      <c r="BE30" s="213"/>
      <c r="BF30" s="213"/>
      <c r="BG30" s="213"/>
      <c r="BH30" s="213"/>
      <c r="BI30" s="213"/>
      <c r="BJ30" s="213"/>
      <c r="BK30" s="213"/>
      <c r="BL30" s="200" t="s">
        <v>43</v>
      </c>
      <c r="BM30" s="200"/>
      <c r="BN30" s="200"/>
      <c r="BO30" s="200"/>
      <c r="BP30" s="200"/>
      <c r="BQ30" s="200"/>
      <c r="BR30" s="200"/>
      <c r="BS30" s="200"/>
      <c r="BT30" s="200"/>
      <c r="BU30" s="200" t="s">
        <v>43</v>
      </c>
      <c r="BV30" s="200"/>
      <c r="BW30" s="200"/>
      <c r="BX30" s="200"/>
      <c r="BY30" s="200"/>
      <c r="BZ30" s="200"/>
      <c r="CA30" s="200"/>
      <c r="CB30" s="200"/>
      <c r="CC30" s="200"/>
      <c r="CD30" s="212" t="s">
        <v>43</v>
      </c>
      <c r="CE30" s="212"/>
      <c r="CF30" s="212"/>
      <c r="CG30" s="212"/>
      <c r="CH30" s="212"/>
      <c r="CI30" s="212"/>
      <c r="CJ30" s="212"/>
      <c r="CK30" s="212"/>
      <c r="CL30" s="212"/>
      <c r="CM30" s="213" t="s">
        <v>42</v>
      </c>
      <c r="CN30" s="213"/>
      <c r="CO30" s="213"/>
      <c r="CP30" s="213"/>
      <c r="CQ30" s="213"/>
      <c r="CR30" s="213"/>
      <c r="CS30" s="213"/>
      <c r="CT30" s="213"/>
      <c r="CU30" s="213"/>
    </row>
    <row r="31" spans="1:99" ht="15" customHeight="1">
      <c r="A31" s="203" t="s">
        <v>43</v>
      </c>
      <c r="B31" s="203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203"/>
      <c r="AA31" s="203"/>
      <c r="AB31" s="203"/>
      <c r="AC31" s="203"/>
      <c r="AD31" s="203"/>
      <c r="AE31" s="206" t="s">
        <v>43</v>
      </c>
      <c r="AF31" s="206"/>
      <c r="AG31" s="206"/>
      <c r="AH31" s="206"/>
      <c r="AI31" s="206"/>
      <c r="AJ31" s="208" t="s">
        <v>43</v>
      </c>
      <c r="AK31" s="208"/>
      <c r="AL31" s="208"/>
      <c r="AM31" s="208"/>
      <c r="AN31" s="208"/>
      <c r="AO31" s="208"/>
      <c r="AP31" s="208"/>
      <c r="AQ31" s="208"/>
      <c r="AR31" s="208"/>
      <c r="AS31" s="208"/>
      <c r="AT31" s="201" t="s">
        <v>43</v>
      </c>
      <c r="AU31" s="201"/>
      <c r="AV31" s="201"/>
      <c r="AW31" s="201"/>
      <c r="AX31" s="201"/>
      <c r="AY31" s="201"/>
      <c r="AZ31" s="201"/>
      <c r="BA31" s="201"/>
      <c r="BB31" s="201"/>
      <c r="BC31" s="213" t="s">
        <v>42</v>
      </c>
      <c r="BD31" s="213"/>
      <c r="BE31" s="213"/>
      <c r="BF31" s="213"/>
      <c r="BG31" s="213"/>
      <c r="BH31" s="213"/>
      <c r="BI31" s="213"/>
      <c r="BJ31" s="213"/>
      <c r="BK31" s="213"/>
      <c r="BL31" s="200" t="s">
        <v>43</v>
      </c>
      <c r="BM31" s="200"/>
      <c r="BN31" s="200"/>
      <c r="BO31" s="200"/>
      <c r="BP31" s="200"/>
      <c r="BQ31" s="200"/>
      <c r="BR31" s="200"/>
      <c r="BS31" s="200"/>
      <c r="BT31" s="200"/>
      <c r="BU31" s="200" t="s">
        <v>43</v>
      </c>
      <c r="BV31" s="200"/>
      <c r="BW31" s="200"/>
      <c r="BX31" s="200"/>
      <c r="BY31" s="200"/>
      <c r="BZ31" s="200"/>
      <c r="CA31" s="200"/>
      <c r="CB31" s="200"/>
      <c r="CC31" s="200"/>
      <c r="CD31" s="212" t="s">
        <v>43</v>
      </c>
      <c r="CE31" s="212"/>
      <c r="CF31" s="212"/>
      <c r="CG31" s="212"/>
      <c r="CH31" s="212"/>
      <c r="CI31" s="212"/>
      <c r="CJ31" s="212"/>
      <c r="CK31" s="212"/>
      <c r="CL31" s="212"/>
      <c r="CM31" s="215" t="s">
        <v>42</v>
      </c>
      <c r="CN31" s="215"/>
      <c r="CO31" s="215"/>
      <c r="CP31" s="215"/>
      <c r="CQ31" s="215"/>
      <c r="CR31" s="215"/>
      <c r="CS31" s="215"/>
      <c r="CT31" s="215"/>
      <c r="CU31" s="215"/>
    </row>
    <row r="32" spans="1:99" ht="15" customHeight="1" thickBot="1">
      <c r="A32" s="225" t="s">
        <v>137</v>
      </c>
      <c r="B32" s="225"/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  <c r="AA32" s="225"/>
      <c r="AB32" s="225"/>
      <c r="AC32" s="225"/>
      <c r="AD32" s="225"/>
      <c r="AE32" s="226" t="s">
        <v>30</v>
      </c>
      <c r="AF32" s="226"/>
      <c r="AG32" s="226"/>
      <c r="AH32" s="226"/>
      <c r="AI32" s="226"/>
      <c r="AJ32" s="227" t="s">
        <v>42</v>
      </c>
      <c r="AK32" s="227"/>
      <c r="AL32" s="227"/>
      <c r="AM32" s="227"/>
      <c r="AN32" s="227"/>
      <c r="AO32" s="227"/>
      <c r="AP32" s="227"/>
      <c r="AQ32" s="227"/>
      <c r="AR32" s="227"/>
      <c r="AS32" s="227"/>
      <c r="AT32" s="228" t="s">
        <v>42</v>
      </c>
      <c r="AU32" s="228"/>
      <c r="AV32" s="228"/>
      <c r="AW32" s="228"/>
      <c r="AX32" s="228"/>
      <c r="AY32" s="228"/>
      <c r="AZ32" s="228"/>
      <c r="BA32" s="228"/>
      <c r="BB32" s="228"/>
      <c r="BC32" s="223">
        <f>SUM(Лист2!BC8)</f>
        <v>254598.91999995708</v>
      </c>
      <c r="BD32" s="223"/>
      <c r="BE32" s="223"/>
      <c r="BF32" s="223"/>
      <c r="BG32" s="223"/>
      <c r="BH32" s="223"/>
      <c r="BI32" s="223"/>
      <c r="BJ32" s="223"/>
      <c r="BK32" s="223"/>
      <c r="BL32" s="222" t="s">
        <v>43</v>
      </c>
      <c r="BM32" s="222"/>
      <c r="BN32" s="222"/>
      <c r="BO32" s="222"/>
      <c r="BP32" s="222"/>
      <c r="BQ32" s="222"/>
      <c r="BR32" s="222"/>
      <c r="BS32" s="222"/>
      <c r="BT32" s="222"/>
      <c r="BU32" s="222" t="s">
        <v>43</v>
      </c>
      <c r="BV32" s="222"/>
      <c r="BW32" s="222"/>
      <c r="BX32" s="222"/>
      <c r="BY32" s="222"/>
      <c r="BZ32" s="222"/>
      <c r="CA32" s="222"/>
      <c r="CB32" s="222"/>
      <c r="CC32" s="222"/>
      <c r="CD32" s="223">
        <f>SUM(BC32)</f>
        <v>254598.91999995708</v>
      </c>
      <c r="CE32" s="223"/>
      <c r="CF32" s="223"/>
      <c r="CG32" s="223"/>
      <c r="CH32" s="223"/>
      <c r="CI32" s="223"/>
      <c r="CJ32" s="223"/>
      <c r="CK32" s="223"/>
      <c r="CL32" s="223"/>
      <c r="CM32" s="224" t="s">
        <v>42</v>
      </c>
      <c r="CN32" s="224"/>
      <c r="CO32" s="224"/>
      <c r="CP32" s="224"/>
      <c r="CQ32" s="224"/>
      <c r="CR32" s="224"/>
      <c r="CS32" s="224"/>
      <c r="CT32" s="224"/>
      <c r="CU32" s="224"/>
    </row>
  </sheetData>
  <sheetProtection/>
  <mergeCells count="227">
    <mergeCell ref="BU32:CC32"/>
    <mergeCell ref="CD32:CL32"/>
    <mergeCell ref="CM32:CU32"/>
    <mergeCell ref="A32:AD32"/>
    <mergeCell ref="AE32:AI32"/>
    <mergeCell ref="AJ32:AS32"/>
    <mergeCell ref="AT32:BB32"/>
    <mergeCell ref="BC32:BK32"/>
    <mergeCell ref="BL32:BT32"/>
    <mergeCell ref="CM21:CU21"/>
    <mergeCell ref="AE22:AI23"/>
    <mergeCell ref="AJ22:AS23"/>
    <mergeCell ref="AT22:BB23"/>
    <mergeCell ref="BC22:BK23"/>
    <mergeCell ref="BL22:BT23"/>
    <mergeCell ref="BU22:CC23"/>
    <mergeCell ref="CD22:CL23"/>
    <mergeCell ref="CM22:CU23"/>
    <mergeCell ref="CD14:CL15"/>
    <mergeCell ref="CM14:CU15"/>
    <mergeCell ref="AJ12:AS13"/>
    <mergeCell ref="AE21:AI21"/>
    <mergeCell ref="AJ21:AS21"/>
    <mergeCell ref="AT21:BB21"/>
    <mergeCell ref="BC21:BK21"/>
    <mergeCell ref="BL21:BT21"/>
    <mergeCell ref="BU21:CC21"/>
    <mergeCell ref="CD21:CL21"/>
    <mergeCell ref="AE14:AI15"/>
    <mergeCell ref="AJ14:AS15"/>
    <mergeCell ref="AT14:BB15"/>
    <mergeCell ref="BC14:BK15"/>
    <mergeCell ref="BL14:BT15"/>
    <mergeCell ref="BU14:CC15"/>
    <mergeCell ref="AT12:BB13"/>
    <mergeCell ref="BC12:BK13"/>
    <mergeCell ref="BL12:BT13"/>
    <mergeCell ref="BU12:CC13"/>
    <mergeCell ref="CD12:CL13"/>
    <mergeCell ref="CM9:CU9"/>
    <mergeCell ref="CD10:CL11"/>
    <mergeCell ref="CM10:CU11"/>
    <mergeCell ref="CM12:CU13"/>
    <mergeCell ref="AE10:AI11"/>
    <mergeCell ref="AJ10:AS11"/>
    <mergeCell ref="AT10:BB11"/>
    <mergeCell ref="BC10:BK11"/>
    <mergeCell ref="BL10:BT11"/>
    <mergeCell ref="BU10:CC11"/>
    <mergeCell ref="BC4:CL4"/>
    <mergeCell ref="AE9:AI9"/>
    <mergeCell ref="AJ9:AS9"/>
    <mergeCell ref="AT9:BB9"/>
    <mergeCell ref="BC9:BK9"/>
    <mergeCell ref="BL9:BT9"/>
    <mergeCell ref="BU9:CC9"/>
    <mergeCell ref="CD9:CL9"/>
    <mergeCell ref="BC8:BK8"/>
    <mergeCell ref="BL8:BT8"/>
    <mergeCell ref="CM30:CU30"/>
    <mergeCell ref="A31:AD31"/>
    <mergeCell ref="AE31:AI31"/>
    <mergeCell ref="AJ31:AS31"/>
    <mergeCell ref="AT31:BB31"/>
    <mergeCell ref="BC31:BK31"/>
    <mergeCell ref="BL31:BT31"/>
    <mergeCell ref="BU31:CC31"/>
    <mergeCell ref="CD31:CL31"/>
    <mergeCell ref="CM31:CU31"/>
    <mergeCell ref="CD29:CL29"/>
    <mergeCell ref="CM29:CU29"/>
    <mergeCell ref="A30:AD30"/>
    <mergeCell ref="AE30:AI30"/>
    <mergeCell ref="AJ30:AS30"/>
    <mergeCell ref="AT30:BB30"/>
    <mergeCell ref="BC30:BK30"/>
    <mergeCell ref="BL30:BT30"/>
    <mergeCell ref="BU30:CC30"/>
    <mergeCell ref="CD30:CL30"/>
    <mergeCell ref="BU28:CC28"/>
    <mergeCell ref="CD28:CL28"/>
    <mergeCell ref="CM28:CU28"/>
    <mergeCell ref="A29:AD29"/>
    <mergeCell ref="AE29:AI29"/>
    <mergeCell ref="AJ29:AS29"/>
    <mergeCell ref="AT29:BB29"/>
    <mergeCell ref="BC29:BK29"/>
    <mergeCell ref="BL29:BT29"/>
    <mergeCell ref="BU29:CC29"/>
    <mergeCell ref="A28:AD28"/>
    <mergeCell ref="AE28:AI28"/>
    <mergeCell ref="AJ28:AS28"/>
    <mergeCell ref="AT28:BB28"/>
    <mergeCell ref="BC28:BK28"/>
    <mergeCell ref="BL28:BT28"/>
    <mergeCell ref="CM26:CU26"/>
    <mergeCell ref="A27:AD27"/>
    <mergeCell ref="AE27:AI27"/>
    <mergeCell ref="AJ27:AS27"/>
    <mergeCell ref="AT27:BB27"/>
    <mergeCell ref="BC27:BK27"/>
    <mergeCell ref="BL27:BT27"/>
    <mergeCell ref="BU27:CC27"/>
    <mergeCell ref="CD27:CL27"/>
    <mergeCell ref="CM27:CU27"/>
    <mergeCell ref="CD25:CL25"/>
    <mergeCell ref="CM25:CU25"/>
    <mergeCell ref="A26:AD26"/>
    <mergeCell ref="AE26:AI26"/>
    <mergeCell ref="AJ26:AS26"/>
    <mergeCell ref="AT26:BB26"/>
    <mergeCell ref="BC26:BK26"/>
    <mergeCell ref="BL26:BT26"/>
    <mergeCell ref="BU26:CC26"/>
    <mergeCell ref="CD26:CL26"/>
    <mergeCell ref="BU24:CC24"/>
    <mergeCell ref="CD24:CL24"/>
    <mergeCell ref="CM24:CU24"/>
    <mergeCell ref="A25:AD25"/>
    <mergeCell ref="AE25:AI25"/>
    <mergeCell ref="AJ25:AS25"/>
    <mergeCell ref="AT25:BB25"/>
    <mergeCell ref="BC25:BK25"/>
    <mergeCell ref="BL25:BT25"/>
    <mergeCell ref="BU25:CC25"/>
    <mergeCell ref="A24:AD24"/>
    <mergeCell ref="AE24:AI24"/>
    <mergeCell ref="AJ24:AS24"/>
    <mergeCell ref="AT24:BB24"/>
    <mergeCell ref="BC24:BK24"/>
    <mergeCell ref="BL24:BT24"/>
    <mergeCell ref="A22:AD22"/>
    <mergeCell ref="A23:AD23"/>
    <mergeCell ref="CM20:CU20"/>
    <mergeCell ref="A21:AD21"/>
    <mergeCell ref="CD19:CL19"/>
    <mergeCell ref="CM19:CU19"/>
    <mergeCell ref="A20:AD20"/>
    <mergeCell ref="AE20:AI20"/>
    <mergeCell ref="AJ20:AS20"/>
    <mergeCell ref="AT20:BB20"/>
    <mergeCell ref="BC20:BK20"/>
    <mergeCell ref="BL20:BT20"/>
    <mergeCell ref="BU20:CC20"/>
    <mergeCell ref="CD20:CL20"/>
    <mergeCell ref="BU18:CC18"/>
    <mergeCell ref="CD18:CL18"/>
    <mergeCell ref="CM18:CU18"/>
    <mergeCell ref="A19:AD19"/>
    <mergeCell ref="AE19:AI19"/>
    <mergeCell ref="AJ19:AS19"/>
    <mergeCell ref="AT19:BB19"/>
    <mergeCell ref="BC19:BK19"/>
    <mergeCell ref="BL19:BT19"/>
    <mergeCell ref="BU19:CC19"/>
    <mergeCell ref="A18:AD18"/>
    <mergeCell ref="AE18:AI18"/>
    <mergeCell ref="AJ18:AS18"/>
    <mergeCell ref="AT18:BB18"/>
    <mergeCell ref="BC18:BK18"/>
    <mergeCell ref="BL18:BT18"/>
    <mergeCell ref="CM16:CU16"/>
    <mergeCell ref="A17:AD17"/>
    <mergeCell ref="AE17:AI17"/>
    <mergeCell ref="AJ17:AS17"/>
    <mergeCell ref="AT17:BB17"/>
    <mergeCell ref="BC17:BK17"/>
    <mergeCell ref="BL17:BT17"/>
    <mergeCell ref="BU17:CC17"/>
    <mergeCell ref="CD17:CL17"/>
    <mergeCell ref="CM17:CU17"/>
    <mergeCell ref="A16:AD16"/>
    <mergeCell ref="AE16:AI16"/>
    <mergeCell ref="AJ16:AS16"/>
    <mergeCell ref="AT16:BB16"/>
    <mergeCell ref="BC16:BK16"/>
    <mergeCell ref="BL16:BT16"/>
    <mergeCell ref="AE8:AI8"/>
    <mergeCell ref="AJ8:AS8"/>
    <mergeCell ref="AT8:BB8"/>
    <mergeCell ref="BU16:CC16"/>
    <mergeCell ref="CD16:CL16"/>
    <mergeCell ref="A14:AD14"/>
    <mergeCell ref="A15:AD15"/>
    <mergeCell ref="A12:AD12"/>
    <mergeCell ref="A13:AD13"/>
    <mergeCell ref="AE12:AI13"/>
    <mergeCell ref="BU7:CC7"/>
    <mergeCell ref="CD7:CL7"/>
    <mergeCell ref="CM7:CU7"/>
    <mergeCell ref="A10:AD10"/>
    <mergeCell ref="A11:AD11"/>
    <mergeCell ref="BU8:CC8"/>
    <mergeCell ref="CD8:CL8"/>
    <mergeCell ref="CM8:CU8"/>
    <mergeCell ref="A9:AD9"/>
    <mergeCell ref="A8:AD8"/>
    <mergeCell ref="BL6:BT6"/>
    <mergeCell ref="BU6:CC6"/>
    <mergeCell ref="CD6:CL6"/>
    <mergeCell ref="CM6:CU6"/>
    <mergeCell ref="A7:AD7"/>
    <mergeCell ref="AE7:AI7"/>
    <mergeCell ref="AJ7:AS7"/>
    <mergeCell ref="AT7:BB7"/>
    <mergeCell ref="BC7:BK7"/>
    <mergeCell ref="BL7:BT7"/>
    <mergeCell ref="BU5:CC5"/>
    <mergeCell ref="A4:AD4"/>
    <mergeCell ref="AE4:AI4"/>
    <mergeCell ref="CD5:CL5"/>
    <mergeCell ref="CM5:CU5"/>
    <mergeCell ref="A6:AD6"/>
    <mergeCell ref="AE6:AI6"/>
    <mergeCell ref="AJ6:AS6"/>
    <mergeCell ref="AT6:BB6"/>
    <mergeCell ref="BC6:BK6"/>
    <mergeCell ref="AJ4:AS4"/>
    <mergeCell ref="AT4:BB4"/>
    <mergeCell ref="A2:CU2"/>
    <mergeCell ref="CM4:CU4"/>
    <mergeCell ref="A5:AD5"/>
    <mergeCell ref="AE5:AI5"/>
    <mergeCell ref="AJ5:AS5"/>
    <mergeCell ref="AT5:BB5"/>
    <mergeCell ref="BC5:BK5"/>
    <mergeCell ref="BL5:BT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U30"/>
  <sheetViews>
    <sheetView view="pageBreakPreview" zoomScale="110" zoomScaleSheetLayoutView="110" workbookViewId="0" topLeftCell="A1">
      <selection activeCell="H30" sqref="H30:S30"/>
    </sheetView>
  </sheetViews>
  <sheetFormatPr defaultColWidth="1.37890625" defaultRowHeight="12.75"/>
  <cols>
    <col min="1" max="16384" width="1.37890625" style="22" customWidth="1"/>
  </cols>
  <sheetData>
    <row r="1" s="20" customFormat="1" ht="12.75">
      <c r="CU1" s="21" t="s">
        <v>138</v>
      </c>
    </row>
    <row r="2" ht="3" customHeight="1"/>
    <row r="3" spans="1:99" s="23" customFormat="1" ht="12.75">
      <c r="A3" s="192" t="s">
        <v>7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87" t="s">
        <v>114</v>
      </c>
      <c r="AF3" s="187"/>
      <c r="AG3" s="187"/>
      <c r="AH3" s="187"/>
      <c r="AI3" s="187"/>
      <c r="AJ3" s="187" t="s">
        <v>115</v>
      </c>
      <c r="AK3" s="187"/>
      <c r="AL3" s="187"/>
      <c r="AM3" s="187"/>
      <c r="AN3" s="187"/>
      <c r="AO3" s="187"/>
      <c r="AP3" s="187"/>
      <c r="AQ3" s="187"/>
      <c r="AR3" s="187"/>
      <c r="AS3" s="187"/>
      <c r="AT3" s="187" t="s">
        <v>116</v>
      </c>
      <c r="AU3" s="187"/>
      <c r="AV3" s="187"/>
      <c r="AW3" s="187"/>
      <c r="AX3" s="187"/>
      <c r="AY3" s="187"/>
      <c r="AZ3" s="187"/>
      <c r="BA3" s="187"/>
      <c r="BB3" s="187"/>
      <c r="BC3" s="216" t="s">
        <v>16</v>
      </c>
      <c r="BD3" s="216"/>
      <c r="BE3" s="216"/>
      <c r="BF3" s="216"/>
      <c r="BG3" s="216"/>
      <c r="BH3" s="216"/>
      <c r="BI3" s="216"/>
      <c r="BJ3" s="216"/>
      <c r="BK3" s="216"/>
      <c r="BL3" s="216"/>
      <c r="BM3" s="216"/>
      <c r="BN3" s="216"/>
      <c r="BO3" s="216"/>
      <c r="BP3" s="216"/>
      <c r="BQ3" s="216"/>
      <c r="BR3" s="216"/>
      <c r="BS3" s="216"/>
      <c r="BT3" s="216"/>
      <c r="BU3" s="216"/>
      <c r="BV3" s="216"/>
      <c r="BW3" s="216"/>
      <c r="BX3" s="216"/>
      <c r="BY3" s="216"/>
      <c r="BZ3" s="216"/>
      <c r="CA3" s="216"/>
      <c r="CB3" s="216"/>
      <c r="CC3" s="216"/>
      <c r="CD3" s="216"/>
      <c r="CE3" s="216"/>
      <c r="CF3" s="216"/>
      <c r="CG3" s="216"/>
      <c r="CH3" s="216"/>
      <c r="CI3" s="216"/>
      <c r="CJ3" s="216"/>
      <c r="CK3" s="216"/>
      <c r="CL3" s="216"/>
      <c r="CM3" s="189" t="s">
        <v>117</v>
      </c>
      <c r="CN3" s="189"/>
      <c r="CO3" s="189"/>
      <c r="CP3" s="189"/>
      <c r="CQ3" s="189"/>
      <c r="CR3" s="189"/>
      <c r="CS3" s="189"/>
      <c r="CT3" s="189"/>
      <c r="CU3" s="189"/>
    </row>
    <row r="4" spans="1:99" s="23" customFormat="1" ht="12.75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1" t="s">
        <v>118</v>
      </c>
      <c r="AF4" s="191"/>
      <c r="AG4" s="191"/>
      <c r="AH4" s="191"/>
      <c r="AI4" s="191"/>
      <c r="AJ4" s="191" t="s">
        <v>119</v>
      </c>
      <c r="AK4" s="191"/>
      <c r="AL4" s="191"/>
      <c r="AM4" s="191"/>
      <c r="AN4" s="191"/>
      <c r="AO4" s="191"/>
      <c r="AP4" s="191"/>
      <c r="AQ4" s="191"/>
      <c r="AR4" s="191"/>
      <c r="AS4" s="191"/>
      <c r="AT4" s="191" t="s">
        <v>120</v>
      </c>
      <c r="AU4" s="191"/>
      <c r="AV4" s="191"/>
      <c r="AW4" s="191"/>
      <c r="AX4" s="191"/>
      <c r="AY4" s="191"/>
      <c r="AZ4" s="191"/>
      <c r="BA4" s="191"/>
      <c r="BB4" s="191"/>
      <c r="BC4" s="191" t="s">
        <v>121</v>
      </c>
      <c r="BD4" s="191"/>
      <c r="BE4" s="191"/>
      <c r="BF4" s="191"/>
      <c r="BG4" s="191"/>
      <c r="BH4" s="191"/>
      <c r="BI4" s="191"/>
      <c r="BJ4" s="191"/>
      <c r="BK4" s="191"/>
      <c r="BL4" s="191" t="s">
        <v>121</v>
      </c>
      <c r="BM4" s="191"/>
      <c r="BN4" s="191"/>
      <c r="BO4" s="191"/>
      <c r="BP4" s="191"/>
      <c r="BQ4" s="191"/>
      <c r="BR4" s="191"/>
      <c r="BS4" s="191"/>
      <c r="BT4" s="191"/>
      <c r="BU4" s="191" t="s">
        <v>122</v>
      </c>
      <c r="BV4" s="191"/>
      <c r="BW4" s="191"/>
      <c r="BX4" s="191"/>
      <c r="BY4" s="191"/>
      <c r="BZ4" s="191"/>
      <c r="CA4" s="191"/>
      <c r="CB4" s="191"/>
      <c r="CC4" s="191"/>
      <c r="CD4" s="191" t="s">
        <v>19</v>
      </c>
      <c r="CE4" s="191"/>
      <c r="CF4" s="191"/>
      <c r="CG4" s="191"/>
      <c r="CH4" s="191"/>
      <c r="CI4" s="191"/>
      <c r="CJ4" s="191"/>
      <c r="CK4" s="191"/>
      <c r="CL4" s="191"/>
      <c r="CM4" s="193" t="s">
        <v>123</v>
      </c>
      <c r="CN4" s="193"/>
      <c r="CO4" s="193"/>
      <c r="CP4" s="193"/>
      <c r="CQ4" s="193"/>
      <c r="CR4" s="193"/>
      <c r="CS4" s="193"/>
      <c r="CT4" s="193"/>
      <c r="CU4" s="193"/>
    </row>
    <row r="5" spans="1:99" s="23" customFormat="1" ht="12.75">
      <c r="A5" s="190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1"/>
      <c r="AF5" s="191"/>
      <c r="AG5" s="191"/>
      <c r="AH5" s="191"/>
      <c r="AI5" s="191"/>
      <c r="AJ5" s="191" t="s">
        <v>124</v>
      </c>
      <c r="AK5" s="191"/>
      <c r="AL5" s="191"/>
      <c r="AM5" s="191"/>
      <c r="AN5" s="191"/>
      <c r="AO5" s="191"/>
      <c r="AP5" s="191"/>
      <c r="AQ5" s="191"/>
      <c r="AR5" s="191"/>
      <c r="AS5" s="191"/>
      <c r="AT5" s="191" t="s">
        <v>125</v>
      </c>
      <c r="AU5" s="191"/>
      <c r="AV5" s="191"/>
      <c r="AW5" s="191"/>
      <c r="AX5" s="191"/>
      <c r="AY5" s="191"/>
      <c r="AZ5" s="191"/>
      <c r="BA5" s="191"/>
      <c r="BB5" s="191"/>
      <c r="BC5" s="191" t="s">
        <v>126</v>
      </c>
      <c r="BD5" s="191"/>
      <c r="BE5" s="191"/>
      <c r="BF5" s="191"/>
      <c r="BG5" s="191"/>
      <c r="BH5" s="191"/>
      <c r="BI5" s="191"/>
      <c r="BJ5" s="191"/>
      <c r="BK5" s="191"/>
      <c r="BL5" s="191" t="s">
        <v>127</v>
      </c>
      <c r="BM5" s="191"/>
      <c r="BN5" s="191"/>
      <c r="BO5" s="191"/>
      <c r="BP5" s="191"/>
      <c r="BQ5" s="191"/>
      <c r="BR5" s="191"/>
      <c r="BS5" s="191"/>
      <c r="BT5" s="191"/>
      <c r="BU5" s="191" t="s">
        <v>128</v>
      </c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3" t="s">
        <v>125</v>
      </c>
      <c r="CN5" s="193"/>
      <c r="CO5" s="193"/>
      <c r="CP5" s="193"/>
      <c r="CQ5" s="193"/>
      <c r="CR5" s="193"/>
      <c r="CS5" s="193"/>
      <c r="CT5" s="193"/>
      <c r="CU5" s="193"/>
    </row>
    <row r="6" spans="1:99" s="23" customFormat="1" ht="12.75">
      <c r="A6" s="190"/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1"/>
      <c r="AF6" s="191"/>
      <c r="AG6" s="191"/>
      <c r="AH6" s="191"/>
      <c r="AI6" s="191"/>
      <c r="AJ6" s="191" t="s">
        <v>129</v>
      </c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 t="s">
        <v>130</v>
      </c>
      <c r="BD6" s="191"/>
      <c r="BE6" s="191"/>
      <c r="BF6" s="191"/>
      <c r="BG6" s="191"/>
      <c r="BH6" s="191"/>
      <c r="BI6" s="191"/>
      <c r="BJ6" s="191"/>
      <c r="BK6" s="191"/>
      <c r="BL6" s="191" t="s">
        <v>131</v>
      </c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3"/>
      <c r="CN6" s="193"/>
      <c r="CO6" s="193"/>
      <c r="CP6" s="193"/>
      <c r="CQ6" s="193"/>
      <c r="CR6" s="193"/>
      <c r="CS6" s="193"/>
      <c r="CT6" s="193"/>
      <c r="CU6" s="193"/>
    </row>
    <row r="7" spans="1:99" s="23" customFormat="1" ht="13.5" thickBot="1">
      <c r="A7" s="198">
        <v>1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229">
        <v>2</v>
      </c>
      <c r="AF7" s="229"/>
      <c r="AG7" s="229"/>
      <c r="AH7" s="229"/>
      <c r="AI7" s="229"/>
      <c r="AJ7" s="229">
        <v>3</v>
      </c>
      <c r="AK7" s="229"/>
      <c r="AL7" s="229"/>
      <c r="AM7" s="229"/>
      <c r="AN7" s="229"/>
      <c r="AO7" s="229"/>
      <c r="AP7" s="229"/>
      <c r="AQ7" s="229"/>
      <c r="AR7" s="229"/>
      <c r="AS7" s="229"/>
      <c r="AT7" s="229">
        <v>4</v>
      </c>
      <c r="AU7" s="229"/>
      <c r="AV7" s="229"/>
      <c r="AW7" s="229"/>
      <c r="AX7" s="229"/>
      <c r="AY7" s="229"/>
      <c r="AZ7" s="229"/>
      <c r="BA7" s="229"/>
      <c r="BB7" s="229"/>
      <c r="BC7" s="229">
        <v>5</v>
      </c>
      <c r="BD7" s="229"/>
      <c r="BE7" s="229"/>
      <c r="BF7" s="229"/>
      <c r="BG7" s="229"/>
      <c r="BH7" s="229"/>
      <c r="BI7" s="229"/>
      <c r="BJ7" s="229"/>
      <c r="BK7" s="229"/>
      <c r="BL7" s="229">
        <v>6</v>
      </c>
      <c r="BM7" s="229"/>
      <c r="BN7" s="229"/>
      <c r="BO7" s="229"/>
      <c r="BP7" s="229"/>
      <c r="BQ7" s="229"/>
      <c r="BR7" s="229"/>
      <c r="BS7" s="229"/>
      <c r="BT7" s="229"/>
      <c r="BU7" s="229">
        <v>7</v>
      </c>
      <c r="BV7" s="229"/>
      <c r="BW7" s="229"/>
      <c r="BX7" s="229"/>
      <c r="BY7" s="229"/>
      <c r="BZ7" s="229"/>
      <c r="CA7" s="229"/>
      <c r="CB7" s="229"/>
      <c r="CC7" s="229"/>
      <c r="CD7" s="229">
        <v>8</v>
      </c>
      <c r="CE7" s="229"/>
      <c r="CF7" s="229"/>
      <c r="CG7" s="229"/>
      <c r="CH7" s="229"/>
      <c r="CI7" s="229"/>
      <c r="CJ7" s="229"/>
      <c r="CK7" s="229"/>
      <c r="CL7" s="229"/>
      <c r="CM7" s="221">
        <v>9</v>
      </c>
      <c r="CN7" s="221"/>
      <c r="CO7" s="221"/>
      <c r="CP7" s="221"/>
      <c r="CQ7" s="221"/>
      <c r="CR7" s="221"/>
      <c r="CS7" s="221"/>
      <c r="CT7" s="221"/>
      <c r="CU7" s="221"/>
    </row>
    <row r="8" spans="1:99" s="23" customFormat="1" ht="12.75">
      <c r="A8" s="230" t="s">
        <v>139</v>
      </c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1" t="s">
        <v>36</v>
      </c>
      <c r="AF8" s="231"/>
      <c r="AG8" s="231"/>
      <c r="AH8" s="231"/>
      <c r="AI8" s="231"/>
      <c r="AJ8" s="232" t="s">
        <v>42</v>
      </c>
      <c r="AK8" s="232"/>
      <c r="AL8" s="232"/>
      <c r="AM8" s="232"/>
      <c r="AN8" s="232"/>
      <c r="AO8" s="232"/>
      <c r="AP8" s="232"/>
      <c r="AQ8" s="232"/>
      <c r="AR8" s="232"/>
      <c r="AS8" s="232"/>
      <c r="AT8" s="233" t="s">
        <v>42</v>
      </c>
      <c r="AU8" s="233"/>
      <c r="AV8" s="233"/>
      <c r="AW8" s="233"/>
      <c r="AX8" s="233"/>
      <c r="AY8" s="233"/>
      <c r="AZ8" s="233"/>
      <c r="BA8" s="233"/>
      <c r="BB8" s="233"/>
      <c r="BC8" s="234">
        <f>SUM(BC11:BK15)</f>
        <v>254598.91999995708</v>
      </c>
      <c r="BD8" s="234"/>
      <c r="BE8" s="234"/>
      <c r="BF8" s="234"/>
      <c r="BG8" s="234"/>
      <c r="BH8" s="234"/>
      <c r="BI8" s="234"/>
      <c r="BJ8" s="234"/>
      <c r="BK8" s="234"/>
      <c r="BL8" s="235" t="s">
        <v>43</v>
      </c>
      <c r="BM8" s="235"/>
      <c r="BN8" s="235"/>
      <c r="BO8" s="235"/>
      <c r="BP8" s="235"/>
      <c r="BQ8" s="235"/>
      <c r="BR8" s="235"/>
      <c r="BS8" s="235"/>
      <c r="BT8" s="235"/>
      <c r="BU8" s="236" t="s">
        <v>42</v>
      </c>
      <c r="BV8" s="236"/>
      <c r="BW8" s="236"/>
      <c r="BX8" s="236"/>
      <c r="BY8" s="236"/>
      <c r="BZ8" s="236"/>
      <c r="CA8" s="236"/>
      <c r="CB8" s="236"/>
      <c r="CC8" s="236"/>
      <c r="CD8" s="234">
        <f>SUM(BC8)</f>
        <v>254598.91999995708</v>
      </c>
      <c r="CE8" s="234"/>
      <c r="CF8" s="234"/>
      <c r="CG8" s="234"/>
      <c r="CH8" s="234"/>
      <c r="CI8" s="234"/>
      <c r="CJ8" s="234"/>
      <c r="CK8" s="234"/>
      <c r="CL8" s="234"/>
      <c r="CM8" s="237" t="s">
        <v>42</v>
      </c>
      <c r="CN8" s="237"/>
      <c r="CO8" s="237"/>
      <c r="CP8" s="237"/>
      <c r="CQ8" s="237"/>
      <c r="CR8" s="237"/>
      <c r="CS8" s="237"/>
      <c r="CT8" s="237"/>
      <c r="CU8" s="237"/>
    </row>
    <row r="9" spans="1:99" s="23" customFormat="1" ht="12.75">
      <c r="A9" s="195" t="s">
        <v>140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231"/>
      <c r="AF9" s="231"/>
      <c r="AG9" s="231"/>
      <c r="AH9" s="231"/>
      <c r="AI9" s="231"/>
      <c r="AJ9" s="232"/>
      <c r="AK9" s="232"/>
      <c r="AL9" s="232"/>
      <c r="AM9" s="232"/>
      <c r="AN9" s="232"/>
      <c r="AO9" s="232"/>
      <c r="AP9" s="232"/>
      <c r="AQ9" s="232"/>
      <c r="AR9" s="232"/>
      <c r="AS9" s="232"/>
      <c r="AT9" s="233"/>
      <c r="AU9" s="233"/>
      <c r="AV9" s="233"/>
      <c r="AW9" s="233"/>
      <c r="AX9" s="233"/>
      <c r="AY9" s="233"/>
      <c r="AZ9" s="233"/>
      <c r="BA9" s="233"/>
      <c r="BB9" s="233"/>
      <c r="BC9" s="234"/>
      <c r="BD9" s="234"/>
      <c r="BE9" s="234"/>
      <c r="BF9" s="234"/>
      <c r="BG9" s="234"/>
      <c r="BH9" s="234"/>
      <c r="BI9" s="234"/>
      <c r="BJ9" s="234"/>
      <c r="BK9" s="234"/>
      <c r="BL9" s="235"/>
      <c r="BM9" s="235"/>
      <c r="BN9" s="235"/>
      <c r="BO9" s="235"/>
      <c r="BP9" s="235"/>
      <c r="BQ9" s="235"/>
      <c r="BR9" s="235"/>
      <c r="BS9" s="235"/>
      <c r="BT9" s="235"/>
      <c r="BU9" s="236"/>
      <c r="BV9" s="236"/>
      <c r="BW9" s="236"/>
      <c r="BX9" s="236"/>
      <c r="BY9" s="236"/>
      <c r="BZ9" s="236"/>
      <c r="CA9" s="236"/>
      <c r="CB9" s="236"/>
      <c r="CC9" s="236"/>
      <c r="CD9" s="234"/>
      <c r="CE9" s="234"/>
      <c r="CF9" s="234"/>
      <c r="CG9" s="234"/>
      <c r="CH9" s="234"/>
      <c r="CI9" s="234"/>
      <c r="CJ9" s="234"/>
      <c r="CK9" s="234"/>
      <c r="CL9" s="234"/>
      <c r="CM9" s="237"/>
      <c r="CN9" s="237"/>
      <c r="CO9" s="237"/>
      <c r="CP9" s="237"/>
      <c r="CQ9" s="237"/>
      <c r="CR9" s="237"/>
      <c r="CS9" s="237"/>
      <c r="CT9" s="237"/>
      <c r="CU9" s="237"/>
    </row>
    <row r="10" spans="1:99" s="23" customFormat="1" ht="12.75">
      <c r="A10" s="195" t="s">
        <v>141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231"/>
      <c r="AF10" s="231"/>
      <c r="AG10" s="231"/>
      <c r="AH10" s="231"/>
      <c r="AI10" s="231"/>
      <c r="AJ10" s="232"/>
      <c r="AK10" s="232"/>
      <c r="AL10" s="232"/>
      <c r="AM10" s="232"/>
      <c r="AN10" s="232"/>
      <c r="AO10" s="232"/>
      <c r="AP10" s="232"/>
      <c r="AQ10" s="232"/>
      <c r="AR10" s="232"/>
      <c r="AS10" s="232"/>
      <c r="AT10" s="233"/>
      <c r="AU10" s="233"/>
      <c r="AV10" s="233"/>
      <c r="AW10" s="233"/>
      <c r="AX10" s="233"/>
      <c r="AY10" s="233"/>
      <c r="AZ10" s="233"/>
      <c r="BA10" s="233"/>
      <c r="BB10" s="233"/>
      <c r="BC10" s="234"/>
      <c r="BD10" s="234"/>
      <c r="BE10" s="234"/>
      <c r="BF10" s="234"/>
      <c r="BG10" s="234"/>
      <c r="BH10" s="234"/>
      <c r="BI10" s="234"/>
      <c r="BJ10" s="234"/>
      <c r="BK10" s="234"/>
      <c r="BL10" s="235"/>
      <c r="BM10" s="235"/>
      <c r="BN10" s="235"/>
      <c r="BO10" s="235"/>
      <c r="BP10" s="235"/>
      <c r="BQ10" s="235"/>
      <c r="BR10" s="235"/>
      <c r="BS10" s="235"/>
      <c r="BT10" s="235"/>
      <c r="BU10" s="236"/>
      <c r="BV10" s="236"/>
      <c r="BW10" s="236"/>
      <c r="BX10" s="236"/>
      <c r="BY10" s="236"/>
      <c r="BZ10" s="236"/>
      <c r="CA10" s="236"/>
      <c r="CB10" s="236"/>
      <c r="CC10" s="236"/>
      <c r="CD10" s="234"/>
      <c r="CE10" s="234"/>
      <c r="CF10" s="234"/>
      <c r="CG10" s="234"/>
      <c r="CH10" s="234"/>
      <c r="CI10" s="234"/>
      <c r="CJ10" s="234"/>
      <c r="CK10" s="234"/>
      <c r="CL10" s="234"/>
      <c r="CM10" s="237"/>
      <c r="CN10" s="237"/>
      <c r="CO10" s="237"/>
      <c r="CP10" s="237"/>
      <c r="CQ10" s="237"/>
      <c r="CR10" s="237"/>
      <c r="CS10" s="237"/>
      <c r="CT10" s="237"/>
      <c r="CU10" s="237"/>
    </row>
    <row r="11" spans="1:99" s="23" customFormat="1" ht="12.75">
      <c r="A11" s="238" t="s">
        <v>26</v>
      </c>
      <c r="B11" s="238"/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06" t="s">
        <v>37</v>
      </c>
      <c r="AF11" s="206"/>
      <c r="AG11" s="206"/>
      <c r="AH11" s="206"/>
      <c r="AI11" s="206"/>
      <c r="AJ11" s="208" t="s">
        <v>42</v>
      </c>
      <c r="AK11" s="208"/>
      <c r="AL11" s="208"/>
      <c r="AM11" s="208"/>
      <c r="AN11" s="208"/>
      <c r="AO11" s="208"/>
      <c r="AP11" s="208"/>
      <c r="AQ11" s="208"/>
      <c r="AR11" s="208"/>
      <c r="AS11" s="208"/>
      <c r="AT11" s="213" t="s">
        <v>42</v>
      </c>
      <c r="AU11" s="213"/>
      <c r="AV11" s="213"/>
      <c r="AW11" s="213"/>
      <c r="AX11" s="213"/>
      <c r="AY11" s="213"/>
      <c r="AZ11" s="213"/>
      <c r="BA11" s="213"/>
      <c r="BB11" s="213"/>
      <c r="BC11" s="212">
        <v>-146495476.38</v>
      </c>
      <c r="BD11" s="212"/>
      <c r="BE11" s="212"/>
      <c r="BF11" s="212"/>
      <c r="BG11" s="212"/>
      <c r="BH11" s="212"/>
      <c r="BI11" s="212"/>
      <c r="BJ11" s="212"/>
      <c r="BK11" s="212"/>
      <c r="BL11" s="235" t="s">
        <v>43</v>
      </c>
      <c r="BM11" s="235"/>
      <c r="BN11" s="235"/>
      <c r="BO11" s="235"/>
      <c r="BP11" s="235"/>
      <c r="BQ11" s="235"/>
      <c r="BR11" s="235"/>
      <c r="BS11" s="235"/>
      <c r="BT11" s="235"/>
      <c r="BU11" s="239" t="s">
        <v>42</v>
      </c>
      <c r="BV11" s="239"/>
      <c r="BW11" s="239"/>
      <c r="BX11" s="239"/>
      <c r="BY11" s="239"/>
      <c r="BZ11" s="239"/>
      <c r="CA11" s="239"/>
      <c r="CB11" s="239"/>
      <c r="CC11" s="239"/>
      <c r="CD11" s="212">
        <f>SUM(BC11)</f>
        <v>-146495476.38</v>
      </c>
      <c r="CE11" s="212"/>
      <c r="CF11" s="212"/>
      <c r="CG11" s="212"/>
      <c r="CH11" s="212"/>
      <c r="CI11" s="212"/>
      <c r="CJ11" s="212"/>
      <c r="CK11" s="212"/>
      <c r="CL11" s="212"/>
      <c r="CM11" s="215" t="s">
        <v>42</v>
      </c>
      <c r="CN11" s="215"/>
      <c r="CO11" s="215"/>
      <c r="CP11" s="215"/>
      <c r="CQ11" s="215"/>
      <c r="CR11" s="215"/>
      <c r="CS11" s="215"/>
      <c r="CT11" s="215"/>
      <c r="CU11" s="215"/>
    </row>
    <row r="12" spans="1:99" s="23" customFormat="1" ht="12.75">
      <c r="A12" s="195" t="s">
        <v>142</v>
      </c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206"/>
      <c r="AF12" s="206"/>
      <c r="AG12" s="206"/>
      <c r="AH12" s="206"/>
      <c r="AI12" s="206"/>
      <c r="AJ12" s="208"/>
      <c r="AK12" s="208"/>
      <c r="AL12" s="208"/>
      <c r="AM12" s="208"/>
      <c r="AN12" s="208"/>
      <c r="AO12" s="208"/>
      <c r="AP12" s="208"/>
      <c r="AQ12" s="208"/>
      <c r="AR12" s="208"/>
      <c r="AS12" s="208"/>
      <c r="AT12" s="213"/>
      <c r="AU12" s="213"/>
      <c r="AV12" s="213"/>
      <c r="AW12" s="213"/>
      <c r="AX12" s="213"/>
      <c r="AY12" s="213"/>
      <c r="AZ12" s="213"/>
      <c r="BA12" s="213"/>
      <c r="BB12" s="213"/>
      <c r="BC12" s="212"/>
      <c r="BD12" s="212"/>
      <c r="BE12" s="212"/>
      <c r="BF12" s="212"/>
      <c r="BG12" s="212"/>
      <c r="BH12" s="212"/>
      <c r="BI12" s="212"/>
      <c r="BJ12" s="212"/>
      <c r="BK12" s="212"/>
      <c r="BL12" s="235"/>
      <c r="BM12" s="235"/>
      <c r="BN12" s="235"/>
      <c r="BO12" s="235"/>
      <c r="BP12" s="235"/>
      <c r="BQ12" s="235"/>
      <c r="BR12" s="235"/>
      <c r="BS12" s="235"/>
      <c r="BT12" s="235"/>
      <c r="BU12" s="239"/>
      <c r="BV12" s="239"/>
      <c r="BW12" s="239"/>
      <c r="BX12" s="239"/>
      <c r="BY12" s="239"/>
      <c r="BZ12" s="239"/>
      <c r="CA12" s="239"/>
      <c r="CB12" s="239"/>
      <c r="CC12" s="239"/>
      <c r="CD12" s="212"/>
      <c r="CE12" s="212"/>
      <c r="CF12" s="212"/>
      <c r="CG12" s="212"/>
      <c r="CH12" s="212"/>
      <c r="CI12" s="212"/>
      <c r="CJ12" s="212"/>
      <c r="CK12" s="212"/>
      <c r="CL12" s="212"/>
      <c r="CM12" s="215"/>
      <c r="CN12" s="215"/>
      <c r="CO12" s="215"/>
      <c r="CP12" s="215"/>
      <c r="CQ12" s="215"/>
      <c r="CR12" s="215"/>
      <c r="CS12" s="215"/>
      <c r="CT12" s="215"/>
      <c r="CU12" s="215"/>
    </row>
    <row r="13" spans="1:99" s="23" customFormat="1" ht="12.75">
      <c r="A13" s="195" t="s">
        <v>143</v>
      </c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206"/>
      <c r="AF13" s="206"/>
      <c r="AG13" s="206"/>
      <c r="AH13" s="206"/>
      <c r="AI13" s="206"/>
      <c r="AJ13" s="208"/>
      <c r="AK13" s="208"/>
      <c r="AL13" s="208"/>
      <c r="AM13" s="208"/>
      <c r="AN13" s="208"/>
      <c r="AO13" s="208"/>
      <c r="AP13" s="208"/>
      <c r="AQ13" s="208"/>
      <c r="AR13" s="208"/>
      <c r="AS13" s="208"/>
      <c r="AT13" s="213"/>
      <c r="AU13" s="213"/>
      <c r="AV13" s="213"/>
      <c r="AW13" s="213"/>
      <c r="AX13" s="213"/>
      <c r="AY13" s="213"/>
      <c r="AZ13" s="213"/>
      <c r="BA13" s="213"/>
      <c r="BB13" s="213"/>
      <c r="BC13" s="212"/>
      <c r="BD13" s="212"/>
      <c r="BE13" s="212"/>
      <c r="BF13" s="212"/>
      <c r="BG13" s="212"/>
      <c r="BH13" s="212"/>
      <c r="BI13" s="212"/>
      <c r="BJ13" s="212"/>
      <c r="BK13" s="212"/>
      <c r="BL13" s="235"/>
      <c r="BM13" s="235"/>
      <c r="BN13" s="235"/>
      <c r="BO13" s="235"/>
      <c r="BP13" s="235"/>
      <c r="BQ13" s="235"/>
      <c r="BR13" s="235"/>
      <c r="BS13" s="235"/>
      <c r="BT13" s="235"/>
      <c r="BU13" s="239"/>
      <c r="BV13" s="239"/>
      <c r="BW13" s="239"/>
      <c r="BX13" s="239"/>
      <c r="BY13" s="239"/>
      <c r="BZ13" s="239"/>
      <c r="CA13" s="239"/>
      <c r="CB13" s="239"/>
      <c r="CC13" s="239"/>
      <c r="CD13" s="212"/>
      <c r="CE13" s="212"/>
      <c r="CF13" s="212"/>
      <c r="CG13" s="212"/>
      <c r="CH13" s="212"/>
      <c r="CI13" s="212"/>
      <c r="CJ13" s="212"/>
      <c r="CK13" s="212"/>
      <c r="CL13" s="212"/>
      <c r="CM13" s="215"/>
      <c r="CN13" s="215"/>
      <c r="CO13" s="215"/>
      <c r="CP13" s="215"/>
      <c r="CQ13" s="215"/>
      <c r="CR13" s="215"/>
      <c r="CS13" s="215"/>
      <c r="CT13" s="215"/>
      <c r="CU13" s="215"/>
    </row>
    <row r="14" spans="1:99" s="23" customFormat="1" ht="13.5" thickBot="1">
      <c r="A14" s="195" t="s">
        <v>144</v>
      </c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226" t="s">
        <v>38</v>
      </c>
      <c r="AF14" s="226"/>
      <c r="AG14" s="226"/>
      <c r="AH14" s="226"/>
      <c r="AI14" s="226"/>
      <c r="AJ14" s="227" t="s">
        <v>42</v>
      </c>
      <c r="AK14" s="227"/>
      <c r="AL14" s="227"/>
      <c r="AM14" s="227"/>
      <c r="AN14" s="227"/>
      <c r="AO14" s="227"/>
      <c r="AP14" s="227"/>
      <c r="AQ14" s="227"/>
      <c r="AR14" s="227"/>
      <c r="AS14" s="227"/>
      <c r="AT14" s="228" t="s">
        <v>42</v>
      </c>
      <c r="AU14" s="228"/>
      <c r="AV14" s="228"/>
      <c r="AW14" s="228"/>
      <c r="AX14" s="228"/>
      <c r="AY14" s="228"/>
      <c r="AZ14" s="228"/>
      <c r="BA14" s="228"/>
      <c r="BB14" s="228"/>
      <c r="BC14" s="223">
        <f>SUM('01.01.2017'!CH51:CW51)</f>
        <v>146750075.29999995</v>
      </c>
      <c r="BD14" s="223"/>
      <c r="BE14" s="223"/>
      <c r="BF14" s="223"/>
      <c r="BG14" s="223"/>
      <c r="BH14" s="223"/>
      <c r="BI14" s="223"/>
      <c r="BJ14" s="223"/>
      <c r="BK14" s="223"/>
      <c r="BL14" s="241" t="s">
        <v>43</v>
      </c>
      <c r="BM14" s="241"/>
      <c r="BN14" s="241"/>
      <c r="BO14" s="241"/>
      <c r="BP14" s="241"/>
      <c r="BQ14" s="241"/>
      <c r="BR14" s="241"/>
      <c r="BS14" s="241"/>
      <c r="BT14" s="241"/>
      <c r="BU14" s="242" t="s">
        <v>42</v>
      </c>
      <c r="BV14" s="242"/>
      <c r="BW14" s="242"/>
      <c r="BX14" s="242"/>
      <c r="BY14" s="242"/>
      <c r="BZ14" s="242"/>
      <c r="CA14" s="242"/>
      <c r="CB14" s="242"/>
      <c r="CC14" s="242"/>
      <c r="CD14" s="223">
        <f>SUM(BC14)</f>
        <v>146750075.29999995</v>
      </c>
      <c r="CE14" s="223"/>
      <c r="CF14" s="223"/>
      <c r="CG14" s="223"/>
      <c r="CH14" s="223"/>
      <c r="CI14" s="223"/>
      <c r="CJ14" s="223"/>
      <c r="CK14" s="223"/>
      <c r="CL14" s="223"/>
      <c r="CM14" s="224" t="s">
        <v>42</v>
      </c>
      <c r="CN14" s="224"/>
      <c r="CO14" s="224"/>
      <c r="CP14" s="224"/>
      <c r="CQ14" s="224"/>
      <c r="CR14" s="224"/>
      <c r="CS14" s="224"/>
      <c r="CT14" s="224"/>
      <c r="CU14" s="224"/>
    </row>
    <row r="15" spans="1:99" s="23" customFormat="1" ht="13.5" thickBot="1">
      <c r="A15" s="205" t="s">
        <v>145</v>
      </c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26"/>
      <c r="AF15" s="226"/>
      <c r="AG15" s="226"/>
      <c r="AH15" s="226"/>
      <c r="AI15" s="226"/>
      <c r="AJ15" s="227"/>
      <c r="AK15" s="227"/>
      <c r="AL15" s="227"/>
      <c r="AM15" s="227"/>
      <c r="AN15" s="227"/>
      <c r="AO15" s="227"/>
      <c r="AP15" s="227"/>
      <c r="AQ15" s="227"/>
      <c r="AR15" s="227"/>
      <c r="AS15" s="227"/>
      <c r="AT15" s="228"/>
      <c r="AU15" s="228"/>
      <c r="AV15" s="228"/>
      <c r="AW15" s="228"/>
      <c r="AX15" s="228"/>
      <c r="AY15" s="228"/>
      <c r="AZ15" s="228"/>
      <c r="BA15" s="228"/>
      <c r="BB15" s="228"/>
      <c r="BC15" s="223"/>
      <c r="BD15" s="223"/>
      <c r="BE15" s="223"/>
      <c r="BF15" s="223"/>
      <c r="BG15" s="223"/>
      <c r="BH15" s="223"/>
      <c r="BI15" s="223"/>
      <c r="BJ15" s="223"/>
      <c r="BK15" s="223"/>
      <c r="BL15" s="241"/>
      <c r="BM15" s="241"/>
      <c r="BN15" s="241"/>
      <c r="BO15" s="241"/>
      <c r="BP15" s="241"/>
      <c r="BQ15" s="241"/>
      <c r="BR15" s="241"/>
      <c r="BS15" s="241"/>
      <c r="BT15" s="241"/>
      <c r="BU15" s="242"/>
      <c r="BV15" s="242"/>
      <c r="BW15" s="242"/>
      <c r="BX15" s="242"/>
      <c r="BY15" s="242"/>
      <c r="BZ15" s="242"/>
      <c r="CA15" s="242"/>
      <c r="CB15" s="242"/>
      <c r="CC15" s="242"/>
      <c r="CD15" s="223"/>
      <c r="CE15" s="223"/>
      <c r="CF15" s="223"/>
      <c r="CG15" s="223"/>
      <c r="CH15" s="223"/>
      <c r="CI15" s="223"/>
      <c r="CJ15" s="223"/>
      <c r="CK15" s="223"/>
      <c r="CL15" s="223"/>
      <c r="CM15" s="224"/>
      <c r="CN15" s="224"/>
      <c r="CO15" s="224"/>
      <c r="CP15" s="224"/>
      <c r="CQ15" s="224"/>
      <c r="CR15" s="224"/>
      <c r="CS15" s="224"/>
      <c r="CT15" s="224"/>
      <c r="CU15" s="224"/>
    </row>
    <row r="16" spans="1:99" ht="12.75">
      <c r="A16" s="194" t="s">
        <v>146</v>
      </c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231" t="s">
        <v>39</v>
      </c>
      <c r="AF16" s="231"/>
      <c r="AG16" s="231"/>
      <c r="AH16" s="231"/>
      <c r="AI16" s="231"/>
      <c r="AJ16" s="232" t="s">
        <v>42</v>
      </c>
      <c r="AK16" s="232"/>
      <c r="AL16" s="232"/>
      <c r="AM16" s="232"/>
      <c r="AN16" s="232"/>
      <c r="AO16" s="232"/>
      <c r="AP16" s="232"/>
      <c r="AQ16" s="232"/>
      <c r="AR16" s="232"/>
      <c r="AS16" s="232"/>
      <c r="AT16" s="233" t="s">
        <v>42</v>
      </c>
      <c r="AU16" s="233"/>
      <c r="AV16" s="233"/>
      <c r="AW16" s="233"/>
      <c r="AX16" s="233"/>
      <c r="AY16" s="233"/>
      <c r="AZ16" s="233"/>
      <c r="BA16" s="233"/>
      <c r="BB16" s="233"/>
      <c r="BC16" s="233" t="s">
        <v>42</v>
      </c>
      <c r="BD16" s="233"/>
      <c r="BE16" s="233"/>
      <c r="BF16" s="233"/>
      <c r="BG16" s="233"/>
      <c r="BH16" s="233"/>
      <c r="BI16" s="233"/>
      <c r="BJ16" s="233"/>
      <c r="BK16" s="233"/>
      <c r="BL16" s="240" t="s">
        <v>43</v>
      </c>
      <c r="BM16" s="240"/>
      <c r="BN16" s="240"/>
      <c r="BO16" s="240"/>
      <c r="BP16" s="240"/>
      <c r="BQ16" s="240"/>
      <c r="BR16" s="240"/>
      <c r="BS16" s="240"/>
      <c r="BT16" s="240"/>
      <c r="BU16" s="240" t="s">
        <v>43</v>
      </c>
      <c r="BV16" s="240"/>
      <c r="BW16" s="240"/>
      <c r="BX16" s="240"/>
      <c r="BY16" s="240"/>
      <c r="BZ16" s="240"/>
      <c r="CA16" s="240"/>
      <c r="CB16" s="240"/>
      <c r="CC16" s="240"/>
      <c r="CD16" s="240" t="s">
        <v>43</v>
      </c>
      <c r="CE16" s="240"/>
      <c r="CF16" s="240"/>
      <c r="CG16" s="240"/>
      <c r="CH16" s="240"/>
      <c r="CI16" s="240"/>
      <c r="CJ16" s="240"/>
      <c r="CK16" s="240"/>
      <c r="CL16" s="240"/>
      <c r="CM16" s="237" t="s">
        <v>42</v>
      </c>
      <c r="CN16" s="237"/>
      <c r="CO16" s="237"/>
      <c r="CP16" s="237"/>
      <c r="CQ16" s="237"/>
      <c r="CR16" s="237"/>
      <c r="CS16" s="237"/>
      <c r="CT16" s="237"/>
      <c r="CU16" s="237"/>
    </row>
    <row r="17" spans="1:99" ht="12.75">
      <c r="A17" s="195" t="s">
        <v>147</v>
      </c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231"/>
      <c r="AF17" s="231"/>
      <c r="AG17" s="231"/>
      <c r="AH17" s="231"/>
      <c r="AI17" s="231"/>
      <c r="AJ17" s="232"/>
      <c r="AK17" s="232"/>
      <c r="AL17" s="232"/>
      <c r="AM17" s="232"/>
      <c r="AN17" s="232"/>
      <c r="AO17" s="232"/>
      <c r="AP17" s="232"/>
      <c r="AQ17" s="232"/>
      <c r="AR17" s="232"/>
      <c r="AS17" s="232"/>
      <c r="AT17" s="233"/>
      <c r="AU17" s="233"/>
      <c r="AV17" s="233"/>
      <c r="AW17" s="233"/>
      <c r="AX17" s="233"/>
      <c r="AY17" s="233"/>
      <c r="AZ17" s="233"/>
      <c r="BA17" s="233"/>
      <c r="BB17" s="233"/>
      <c r="BC17" s="233"/>
      <c r="BD17" s="233"/>
      <c r="BE17" s="233"/>
      <c r="BF17" s="233"/>
      <c r="BG17" s="233"/>
      <c r="BH17" s="233"/>
      <c r="BI17" s="233"/>
      <c r="BJ17" s="233"/>
      <c r="BK17" s="233"/>
      <c r="BL17" s="240"/>
      <c r="BM17" s="240"/>
      <c r="BN17" s="240"/>
      <c r="BO17" s="240"/>
      <c r="BP17" s="240"/>
      <c r="BQ17" s="240"/>
      <c r="BR17" s="240"/>
      <c r="BS17" s="240"/>
      <c r="BT17" s="240"/>
      <c r="BU17" s="240"/>
      <c r="BV17" s="240"/>
      <c r="BW17" s="240"/>
      <c r="BX17" s="240"/>
      <c r="BY17" s="240"/>
      <c r="BZ17" s="240"/>
      <c r="CA17" s="240"/>
      <c r="CB17" s="240"/>
      <c r="CC17" s="240"/>
      <c r="CD17" s="240"/>
      <c r="CE17" s="240"/>
      <c r="CF17" s="240"/>
      <c r="CG17" s="240"/>
      <c r="CH17" s="240"/>
      <c r="CI17" s="240"/>
      <c r="CJ17" s="240"/>
      <c r="CK17" s="240"/>
      <c r="CL17" s="240"/>
      <c r="CM17" s="237"/>
      <c r="CN17" s="237"/>
      <c r="CO17" s="237"/>
      <c r="CP17" s="237"/>
      <c r="CQ17" s="237"/>
      <c r="CR17" s="237"/>
      <c r="CS17" s="237"/>
      <c r="CT17" s="237"/>
      <c r="CU17" s="237"/>
    </row>
    <row r="18" spans="1:99" ht="12.75">
      <c r="A18" s="204" t="s">
        <v>14</v>
      </c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E18" s="206" t="s">
        <v>40</v>
      </c>
      <c r="AF18" s="206"/>
      <c r="AG18" s="206"/>
      <c r="AH18" s="206"/>
      <c r="AI18" s="206"/>
      <c r="AJ18" s="208" t="s">
        <v>42</v>
      </c>
      <c r="AK18" s="208"/>
      <c r="AL18" s="208"/>
      <c r="AM18" s="208"/>
      <c r="AN18" s="208"/>
      <c r="AO18" s="208"/>
      <c r="AP18" s="208"/>
      <c r="AQ18" s="208"/>
      <c r="AR18" s="208"/>
      <c r="AS18" s="208"/>
      <c r="AT18" s="213" t="s">
        <v>42</v>
      </c>
      <c r="AU18" s="213"/>
      <c r="AV18" s="213"/>
      <c r="AW18" s="213"/>
      <c r="AX18" s="213"/>
      <c r="AY18" s="213"/>
      <c r="AZ18" s="213"/>
      <c r="BA18" s="213"/>
      <c r="BB18" s="213"/>
      <c r="BC18" s="213" t="s">
        <v>42</v>
      </c>
      <c r="BD18" s="213"/>
      <c r="BE18" s="213"/>
      <c r="BF18" s="213"/>
      <c r="BG18" s="213"/>
      <c r="BH18" s="213"/>
      <c r="BI18" s="213"/>
      <c r="BJ18" s="213"/>
      <c r="BK18" s="213"/>
      <c r="BL18" s="200" t="s">
        <v>43</v>
      </c>
      <c r="BM18" s="200"/>
      <c r="BN18" s="200"/>
      <c r="BO18" s="200"/>
      <c r="BP18" s="200"/>
      <c r="BQ18" s="200"/>
      <c r="BR18" s="200"/>
      <c r="BS18" s="200"/>
      <c r="BT18" s="200"/>
      <c r="BU18" s="200" t="s">
        <v>43</v>
      </c>
      <c r="BV18" s="200"/>
      <c r="BW18" s="200"/>
      <c r="BX18" s="200"/>
      <c r="BY18" s="200"/>
      <c r="BZ18" s="200"/>
      <c r="CA18" s="200"/>
      <c r="CB18" s="200"/>
      <c r="CC18" s="200"/>
      <c r="CD18" s="200" t="s">
        <v>43</v>
      </c>
      <c r="CE18" s="200"/>
      <c r="CF18" s="200"/>
      <c r="CG18" s="200"/>
      <c r="CH18" s="200"/>
      <c r="CI18" s="200"/>
      <c r="CJ18" s="200"/>
      <c r="CK18" s="200"/>
      <c r="CL18" s="200"/>
      <c r="CM18" s="215" t="s">
        <v>42</v>
      </c>
      <c r="CN18" s="215"/>
      <c r="CO18" s="215"/>
      <c r="CP18" s="215"/>
      <c r="CQ18" s="215"/>
      <c r="CR18" s="215"/>
      <c r="CS18" s="215"/>
      <c r="CT18" s="215"/>
      <c r="CU18" s="215"/>
    </row>
    <row r="19" spans="1:99" ht="12.75">
      <c r="A19" s="195" t="s">
        <v>148</v>
      </c>
      <c r="B19" s="195"/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206"/>
      <c r="AF19" s="206"/>
      <c r="AG19" s="206"/>
      <c r="AH19" s="206"/>
      <c r="AI19" s="206"/>
      <c r="AJ19" s="208"/>
      <c r="AK19" s="208"/>
      <c r="AL19" s="208"/>
      <c r="AM19" s="208"/>
      <c r="AN19" s="208"/>
      <c r="AO19" s="208"/>
      <c r="AP19" s="208"/>
      <c r="AQ19" s="208"/>
      <c r="AR19" s="208"/>
      <c r="AS19" s="208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  <c r="BI19" s="213"/>
      <c r="BJ19" s="213"/>
      <c r="BK19" s="213"/>
      <c r="BL19" s="200"/>
      <c r="BM19" s="200"/>
      <c r="BN19" s="200"/>
      <c r="BO19" s="200"/>
      <c r="BP19" s="200"/>
      <c r="BQ19" s="200"/>
      <c r="BR19" s="200"/>
      <c r="BS19" s="200"/>
      <c r="BT19" s="200"/>
      <c r="BU19" s="200"/>
      <c r="BV19" s="200"/>
      <c r="BW19" s="200"/>
      <c r="BX19" s="200"/>
      <c r="BY19" s="200"/>
      <c r="BZ19" s="200"/>
      <c r="CA19" s="200"/>
      <c r="CB19" s="200"/>
      <c r="CC19" s="200"/>
      <c r="CD19" s="200"/>
      <c r="CE19" s="200"/>
      <c r="CF19" s="200"/>
      <c r="CG19" s="200"/>
      <c r="CH19" s="200"/>
      <c r="CI19" s="200"/>
      <c r="CJ19" s="200"/>
      <c r="CK19" s="200"/>
      <c r="CL19" s="200"/>
      <c r="CM19" s="215"/>
      <c r="CN19" s="215"/>
      <c r="CO19" s="215"/>
      <c r="CP19" s="215"/>
      <c r="CQ19" s="215"/>
      <c r="CR19" s="215"/>
      <c r="CS19" s="215"/>
      <c r="CT19" s="215"/>
      <c r="CU19" s="215"/>
    </row>
    <row r="20" spans="1:99" ht="13.5" thickBot="1">
      <c r="A20" s="205" t="s">
        <v>149</v>
      </c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26" t="s">
        <v>41</v>
      </c>
      <c r="AF20" s="226"/>
      <c r="AG20" s="226"/>
      <c r="AH20" s="226"/>
      <c r="AI20" s="226"/>
      <c r="AJ20" s="227" t="s">
        <v>42</v>
      </c>
      <c r="AK20" s="227"/>
      <c r="AL20" s="227"/>
      <c r="AM20" s="227"/>
      <c r="AN20" s="227"/>
      <c r="AO20" s="227"/>
      <c r="AP20" s="227"/>
      <c r="AQ20" s="227"/>
      <c r="AR20" s="227"/>
      <c r="AS20" s="227"/>
      <c r="AT20" s="228" t="s">
        <v>42</v>
      </c>
      <c r="AU20" s="228"/>
      <c r="AV20" s="228"/>
      <c r="AW20" s="228"/>
      <c r="AX20" s="228"/>
      <c r="AY20" s="228"/>
      <c r="AZ20" s="228"/>
      <c r="BA20" s="228"/>
      <c r="BB20" s="228"/>
      <c r="BC20" s="228" t="s">
        <v>42</v>
      </c>
      <c r="BD20" s="228"/>
      <c r="BE20" s="228"/>
      <c r="BF20" s="228"/>
      <c r="BG20" s="228"/>
      <c r="BH20" s="228"/>
      <c r="BI20" s="228"/>
      <c r="BJ20" s="228"/>
      <c r="BK20" s="228"/>
      <c r="BL20" s="222" t="s">
        <v>43</v>
      </c>
      <c r="BM20" s="222"/>
      <c r="BN20" s="222"/>
      <c r="BO20" s="222"/>
      <c r="BP20" s="222"/>
      <c r="BQ20" s="222"/>
      <c r="BR20" s="222"/>
      <c r="BS20" s="222"/>
      <c r="BT20" s="222"/>
      <c r="BU20" s="222" t="s">
        <v>43</v>
      </c>
      <c r="BV20" s="222"/>
      <c r="BW20" s="222"/>
      <c r="BX20" s="222"/>
      <c r="BY20" s="222"/>
      <c r="BZ20" s="222"/>
      <c r="CA20" s="222"/>
      <c r="CB20" s="222"/>
      <c r="CC20" s="222"/>
      <c r="CD20" s="222" t="s">
        <v>43</v>
      </c>
      <c r="CE20" s="222"/>
      <c r="CF20" s="222"/>
      <c r="CG20" s="222"/>
      <c r="CH20" s="222"/>
      <c r="CI20" s="222"/>
      <c r="CJ20" s="222"/>
      <c r="CK20" s="222"/>
      <c r="CL20" s="222"/>
      <c r="CM20" s="224" t="s">
        <v>42</v>
      </c>
      <c r="CN20" s="224"/>
      <c r="CO20" s="224"/>
      <c r="CP20" s="224"/>
      <c r="CQ20" s="224"/>
      <c r="CR20" s="224"/>
      <c r="CS20" s="224"/>
      <c r="CT20" s="224"/>
      <c r="CU20" s="224"/>
    </row>
    <row r="24" spans="1:99" ht="12.75">
      <c r="A24" s="24" t="s">
        <v>150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3"/>
      <c r="Y24" s="23"/>
      <c r="Z24" s="23"/>
      <c r="AA24" s="243" t="s">
        <v>151</v>
      </c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  <c r="AO24" s="243"/>
      <c r="AP24" s="243"/>
      <c r="AQ24" s="243"/>
      <c r="AR24" s="243"/>
      <c r="AZ24" s="25" t="s">
        <v>152</v>
      </c>
      <c r="BO24" s="243"/>
      <c r="BP24" s="243"/>
      <c r="BQ24" s="243"/>
      <c r="BR24" s="243"/>
      <c r="BS24" s="243"/>
      <c r="BT24" s="243"/>
      <c r="BU24" s="243"/>
      <c r="BV24" s="243"/>
      <c r="BW24" s="243"/>
      <c r="BX24" s="243"/>
      <c r="BY24" s="243"/>
      <c r="BZ24" s="243"/>
      <c r="CA24" s="23"/>
      <c r="CB24" s="23"/>
      <c r="CC24" s="23"/>
      <c r="CD24" s="243" t="s">
        <v>153</v>
      </c>
      <c r="CE24" s="243"/>
      <c r="CF24" s="243"/>
      <c r="CG24" s="243"/>
      <c r="CH24" s="243"/>
      <c r="CI24" s="243"/>
      <c r="CJ24" s="243"/>
      <c r="CK24" s="243"/>
      <c r="CL24" s="243"/>
      <c r="CM24" s="243"/>
      <c r="CN24" s="243"/>
      <c r="CO24" s="243"/>
      <c r="CP24" s="243"/>
      <c r="CQ24" s="243"/>
      <c r="CR24" s="243"/>
      <c r="CS24" s="243"/>
      <c r="CT24" s="243"/>
      <c r="CU24" s="243"/>
    </row>
    <row r="25" spans="1:99" s="27" customFormat="1" ht="12.7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44" t="s">
        <v>9</v>
      </c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6"/>
      <c r="Y25" s="26"/>
      <c r="Z25" s="26"/>
      <c r="AA25" s="244" t="s">
        <v>10</v>
      </c>
      <c r="AB25" s="244"/>
      <c r="AC25" s="244"/>
      <c r="AD25" s="244"/>
      <c r="AE25" s="244"/>
      <c r="AF25" s="244"/>
      <c r="AG25" s="244"/>
      <c r="AH25" s="244"/>
      <c r="AI25" s="244"/>
      <c r="AJ25" s="244"/>
      <c r="AK25" s="244"/>
      <c r="AL25" s="244"/>
      <c r="AM25" s="244"/>
      <c r="AN25" s="244"/>
      <c r="AO25" s="244"/>
      <c r="AP25" s="244"/>
      <c r="AQ25" s="244"/>
      <c r="AR25" s="244"/>
      <c r="AZ25" s="24" t="s">
        <v>154</v>
      </c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2"/>
      <c r="BL25" s="22"/>
      <c r="BM25" s="22"/>
      <c r="BN25" s="22"/>
      <c r="BO25" s="244" t="s">
        <v>9</v>
      </c>
      <c r="BP25" s="244"/>
      <c r="BQ25" s="244"/>
      <c r="BR25" s="244"/>
      <c r="BS25" s="244"/>
      <c r="BT25" s="244"/>
      <c r="BU25" s="244"/>
      <c r="BV25" s="244"/>
      <c r="BW25" s="244"/>
      <c r="BX25" s="244"/>
      <c r="BY25" s="244"/>
      <c r="BZ25" s="244"/>
      <c r="CA25" s="26"/>
      <c r="CB25" s="26"/>
      <c r="CC25" s="26"/>
      <c r="CD25" s="244" t="s">
        <v>10</v>
      </c>
      <c r="CE25" s="244"/>
      <c r="CF25" s="244"/>
      <c r="CG25" s="244"/>
      <c r="CH25" s="244"/>
      <c r="CI25" s="244"/>
      <c r="CJ25" s="244"/>
      <c r="CK25" s="244"/>
      <c r="CL25" s="244"/>
      <c r="CM25" s="244"/>
      <c r="CN25" s="244"/>
      <c r="CO25" s="244"/>
      <c r="CP25" s="244"/>
      <c r="CQ25" s="244"/>
      <c r="CR25" s="244"/>
      <c r="CS25" s="244"/>
      <c r="CT25" s="244"/>
      <c r="CU25" s="244"/>
    </row>
    <row r="26" spans="1:44" ht="12.7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</row>
    <row r="27" spans="1:44" ht="12.75">
      <c r="A27" s="24" t="s">
        <v>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3"/>
      <c r="Y27" s="23"/>
      <c r="Z27" s="23"/>
      <c r="AA27" s="243" t="s">
        <v>153</v>
      </c>
      <c r="AB27" s="243"/>
      <c r="AC27" s="243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243"/>
      <c r="AO27" s="243"/>
      <c r="AP27" s="243"/>
      <c r="AQ27" s="243"/>
      <c r="AR27" s="243"/>
    </row>
    <row r="28" spans="1:44" s="27" customFormat="1" ht="10.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44" t="s">
        <v>9</v>
      </c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6"/>
      <c r="Y28" s="26"/>
      <c r="Z28" s="26"/>
      <c r="AA28" s="244" t="s">
        <v>10</v>
      </c>
      <c r="AB28" s="244"/>
      <c r="AC28" s="244"/>
      <c r="AD28" s="244"/>
      <c r="AE28" s="244"/>
      <c r="AF28" s="244"/>
      <c r="AG28" s="244"/>
      <c r="AH28" s="244"/>
      <c r="AI28" s="244"/>
      <c r="AJ28" s="244"/>
      <c r="AK28" s="244"/>
      <c r="AL28" s="244"/>
      <c r="AM28" s="244"/>
      <c r="AN28" s="244"/>
      <c r="AO28" s="244"/>
      <c r="AP28" s="244"/>
      <c r="AQ28" s="244"/>
      <c r="AR28" s="244"/>
    </row>
    <row r="29" spans="1:44" ht="12.7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</row>
    <row r="30" spans="1:44" ht="12.75">
      <c r="A30" s="23"/>
      <c r="B30" s="28" t="s">
        <v>155</v>
      </c>
      <c r="C30" s="245" t="s">
        <v>297</v>
      </c>
      <c r="D30" s="245"/>
      <c r="E30" s="245"/>
      <c r="F30" s="24" t="s">
        <v>156</v>
      </c>
      <c r="G30" s="23"/>
      <c r="H30" s="245" t="s">
        <v>298</v>
      </c>
      <c r="I30" s="245"/>
      <c r="J30" s="245"/>
      <c r="K30" s="245"/>
      <c r="L30" s="245"/>
      <c r="M30" s="245"/>
      <c r="N30" s="245"/>
      <c r="O30" s="245"/>
      <c r="P30" s="245"/>
      <c r="Q30" s="245"/>
      <c r="R30" s="245"/>
      <c r="S30" s="245"/>
      <c r="T30" s="23"/>
      <c r="U30" s="29" t="s">
        <v>157</v>
      </c>
      <c r="V30" s="245" t="s">
        <v>205</v>
      </c>
      <c r="W30" s="245"/>
      <c r="X30" s="245"/>
      <c r="Y30" s="24" t="s">
        <v>3</v>
      </c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</row>
  </sheetData>
  <sheetProtection/>
  <mergeCells count="118">
    <mergeCell ref="L28:W28"/>
    <mergeCell ref="AA28:AR28"/>
    <mergeCell ref="C30:E30"/>
    <mergeCell ref="H30:S30"/>
    <mergeCell ref="V30:X30"/>
    <mergeCell ref="L25:W25"/>
    <mergeCell ref="AA25:AR25"/>
    <mergeCell ref="BO25:BZ25"/>
    <mergeCell ref="CD25:CU25"/>
    <mergeCell ref="L27:W27"/>
    <mergeCell ref="AA27:AR27"/>
    <mergeCell ref="BU20:CC20"/>
    <mergeCell ref="CD20:CL20"/>
    <mergeCell ref="CM20:CU20"/>
    <mergeCell ref="L24:W24"/>
    <mergeCell ref="AA24:AR24"/>
    <mergeCell ref="BO24:BZ24"/>
    <mergeCell ref="CD24:CU24"/>
    <mergeCell ref="BU18:CC19"/>
    <mergeCell ref="CD18:CL19"/>
    <mergeCell ref="CM18:CU19"/>
    <mergeCell ref="A19:AD19"/>
    <mergeCell ref="A20:AD20"/>
    <mergeCell ref="AE20:AI20"/>
    <mergeCell ref="AJ20:AS20"/>
    <mergeCell ref="AT20:BB20"/>
    <mergeCell ref="BC20:BK20"/>
    <mergeCell ref="BL20:BT20"/>
    <mergeCell ref="BU16:CC17"/>
    <mergeCell ref="CD16:CL17"/>
    <mergeCell ref="CM16:CU17"/>
    <mergeCell ref="A17:AD17"/>
    <mergeCell ref="A18:AD18"/>
    <mergeCell ref="AE18:AI19"/>
    <mergeCell ref="AJ18:AS19"/>
    <mergeCell ref="AT18:BB19"/>
    <mergeCell ref="BC18:BK19"/>
    <mergeCell ref="BL18:BT19"/>
    <mergeCell ref="BU14:CC15"/>
    <mergeCell ref="CD14:CL15"/>
    <mergeCell ref="CM14:CU15"/>
    <mergeCell ref="A15:AD15"/>
    <mergeCell ref="A16:AD16"/>
    <mergeCell ref="AE16:AI17"/>
    <mergeCell ref="AJ16:AS17"/>
    <mergeCell ref="AT16:BB17"/>
    <mergeCell ref="BC16:BK17"/>
    <mergeCell ref="BL16:BT17"/>
    <mergeCell ref="A14:AD14"/>
    <mergeCell ref="AE14:AI15"/>
    <mergeCell ref="AJ14:AS15"/>
    <mergeCell ref="AT14:BB15"/>
    <mergeCell ref="BC14:BK15"/>
    <mergeCell ref="BL14:BT15"/>
    <mergeCell ref="BL11:BT13"/>
    <mergeCell ref="BU11:CC13"/>
    <mergeCell ref="CD11:CL13"/>
    <mergeCell ref="CM11:CU13"/>
    <mergeCell ref="A12:AD12"/>
    <mergeCell ref="A13:AD13"/>
    <mergeCell ref="BU8:CC10"/>
    <mergeCell ref="CD8:CL10"/>
    <mergeCell ref="CM8:CU10"/>
    <mergeCell ref="A9:AD9"/>
    <mergeCell ref="A10:AD10"/>
    <mergeCell ref="A11:AD11"/>
    <mergeCell ref="AE11:AI13"/>
    <mergeCell ref="AJ11:AS13"/>
    <mergeCell ref="AT11:BB13"/>
    <mergeCell ref="BC11:BK13"/>
    <mergeCell ref="A8:AD8"/>
    <mergeCell ref="AE8:AI10"/>
    <mergeCell ref="AJ8:AS10"/>
    <mergeCell ref="AT8:BB10"/>
    <mergeCell ref="BC8:BK10"/>
    <mergeCell ref="BL8:BT10"/>
    <mergeCell ref="CM6:CU6"/>
    <mergeCell ref="A7:AD7"/>
    <mergeCell ref="AE7:AI7"/>
    <mergeCell ref="AJ7:AS7"/>
    <mergeCell ref="AT7:BB7"/>
    <mergeCell ref="BC7:BK7"/>
    <mergeCell ref="BL7:BT7"/>
    <mergeCell ref="BU7:CC7"/>
    <mergeCell ref="CD7:CL7"/>
    <mergeCell ref="CM7:CU7"/>
    <mergeCell ref="CD5:CL5"/>
    <mergeCell ref="CM5:CU5"/>
    <mergeCell ref="A6:AD6"/>
    <mergeCell ref="AE6:AI6"/>
    <mergeCell ref="AJ6:AS6"/>
    <mergeCell ref="AT6:BB6"/>
    <mergeCell ref="BC6:BK6"/>
    <mergeCell ref="BL6:BT6"/>
    <mergeCell ref="BU6:CC6"/>
    <mergeCell ref="CD6:CL6"/>
    <mergeCell ref="BU4:CC4"/>
    <mergeCell ref="CD4:CL4"/>
    <mergeCell ref="CM4:CU4"/>
    <mergeCell ref="A5:AD5"/>
    <mergeCell ref="AE5:AI5"/>
    <mergeCell ref="AJ5:AS5"/>
    <mergeCell ref="AT5:BB5"/>
    <mergeCell ref="BC5:BK5"/>
    <mergeCell ref="BL5:BT5"/>
    <mergeCell ref="BU5:CC5"/>
    <mergeCell ref="A4:AD4"/>
    <mergeCell ref="AE4:AI4"/>
    <mergeCell ref="AJ4:AS4"/>
    <mergeCell ref="AT4:BB4"/>
    <mergeCell ref="BC4:BK4"/>
    <mergeCell ref="BL4:BT4"/>
    <mergeCell ref="A3:AD3"/>
    <mergeCell ref="AE3:AI3"/>
    <mergeCell ref="AJ3:AS3"/>
    <mergeCell ref="AT3:BB3"/>
    <mergeCell ref="BC3:CL3"/>
    <mergeCell ref="CM3:C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User</cp:lastModifiedBy>
  <cp:lastPrinted>2017-09-01T11:28:39Z</cp:lastPrinted>
  <dcterms:created xsi:type="dcterms:W3CDTF">2005-02-01T12:32:18Z</dcterms:created>
  <dcterms:modified xsi:type="dcterms:W3CDTF">2017-09-08T05:58:12Z</dcterms:modified>
  <cp:category/>
  <cp:version/>
  <cp:contentType/>
  <cp:contentStatus/>
</cp:coreProperties>
</file>